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665" activeTab="4"/>
  </bookViews>
  <sheets>
    <sheet name="1" sheetId="1" r:id="rId1"/>
    <sheet name=" 3 " sheetId="2" r:id="rId2"/>
    <sheet name="4 " sheetId="3" r:id="rId3"/>
    <sheet name="5 " sheetId="4" r:id="rId4"/>
    <sheet name="6 " sheetId="5" r:id="rId5"/>
    <sheet name="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'4 '!#REF!</definedName>
    <definedName name="ACwvu.форма7." localSheetId="3" hidden="1">'5 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'4 '!#REF!</definedName>
    <definedName name="Swvu.форма7." localSheetId="3" hidden="1">'5 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 3 '!$B:$B</definedName>
    <definedName name="_xlnm.Print_Titles" localSheetId="2">'4 '!$A:$A</definedName>
    <definedName name="_xlnm.Print_Titles" localSheetId="3">'5 '!$A:$A</definedName>
    <definedName name="_xlnm.Print_Titles" localSheetId="5">'7'!$A:$A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 3 '!$B$1:$F$31</definedName>
    <definedName name="_xlnm.Print_Area" localSheetId="2">'4 '!$A$1:$E$22</definedName>
    <definedName name="_xlnm.Print_Area" localSheetId="3">'5 '!$A$1:$E$15</definedName>
    <definedName name="_xlnm.Print_Area" localSheetId="4">'6 '!$A$1:$E$27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<sst xmlns="http://schemas.openxmlformats.org/spreadsheetml/2006/main" count="219" uniqueCount="135">
  <si>
    <t>Показник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</si>
  <si>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</si>
  <si>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</si>
  <si>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</si>
  <si>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</si>
  <si>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</si>
  <si>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</si>
  <si>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</si>
  <si>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</si>
  <si>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Усього мали статус протягом періоду, осіб</t>
  </si>
  <si>
    <t>з них отримали статус протягом звітного періоду,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</si>
  <si>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</si>
  <si>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вакансій, одиниць</t>
  </si>
  <si>
    <t>з них отримують допомогу по безробіттю, осіб</t>
  </si>
  <si>
    <t>у порівнянні з минулим роком</t>
  </si>
  <si>
    <t xml:space="preserve"> + (-)</t>
  </si>
  <si>
    <t>різниця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</si>
  <si>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</si>
  <si>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</si>
  <si>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</si>
  <si>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</si>
  <si>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</si>
  <si>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</si>
  <si>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</si>
  <si>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</si>
  <si>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</si>
  <si>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</si>
  <si>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</si>
  <si>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</si>
  <si>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</si>
  <si>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</si>
  <si>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</si>
  <si>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</si>
  <si>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</si>
  <si>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</si>
  <si>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</si>
  <si>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</si>
  <si>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</si>
  <si>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</si>
  <si>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</si>
  <si>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</si>
  <si>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</si>
  <si>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</si>
  <si>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</si>
  <si>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</si>
  <si>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</si>
  <si>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</si>
  <si>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</si>
  <si>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</si>
  <si>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Мають статус безробітного на кінець періоду, осіб</t>
  </si>
  <si>
    <t>Миколаївська область</t>
  </si>
  <si>
    <t>Інгульський</t>
  </si>
  <si>
    <t>Заводський</t>
  </si>
  <si>
    <t xml:space="preserve">Центральний </t>
  </si>
  <si>
    <t xml:space="preserve">Корабельний </t>
  </si>
  <si>
    <t>м.Южноукраїнськ</t>
  </si>
  <si>
    <t>Первомайський</t>
  </si>
  <si>
    <t xml:space="preserve">Арбузинський </t>
  </si>
  <si>
    <t xml:space="preserve">Баштанський </t>
  </si>
  <si>
    <t xml:space="preserve">Березанський </t>
  </si>
  <si>
    <t xml:space="preserve">Березнегуватський </t>
  </si>
  <si>
    <t xml:space="preserve">Братський </t>
  </si>
  <si>
    <t xml:space="preserve">Веселинівський </t>
  </si>
  <si>
    <t>Вознесенський</t>
  </si>
  <si>
    <t xml:space="preserve">Врадіївський </t>
  </si>
  <si>
    <t xml:space="preserve">Доманівський </t>
  </si>
  <si>
    <t>Єланецький</t>
  </si>
  <si>
    <t>Вітовський</t>
  </si>
  <si>
    <t xml:space="preserve">Казанківський </t>
  </si>
  <si>
    <t xml:space="preserve">Кривоозерський </t>
  </si>
  <si>
    <t xml:space="preserve">Миколаївський </t>
  </si>
  <si>
    <t xml:space="preserve">Новобузький </t>
  </si>
  <si>
    <t xml:space="preserve">Новоодеський </t>
  </si>
  <si>
    <t>Очаківський</t>
  </si>
  <si>
    <t xml:space="preserve">Снігурівський </t>
  </si>
  <si>
    <t>Станом на кінець звітного періоду</t>
  </si>
  <si>
    <t>Мали статус безробітного, осіб</t>
  </si>
  <si>
    <t>Отримали роботу (у т.ч. до набуття статусу безробітного),  осіб</t>
  </si>
  <si>
    <t>з них працевлаштовано до набуття статусу,  осіб</t>
  </si>
  <si>
    <t>Працевлаштовано шляхом одноразової виплати допомоги по безробіттю,  осіб</t>
  </si>
  <si>
    <t>Проходили професійне навчання безробітні, 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</si>
  <si>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</si>
  <si>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</si>
  <si>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</si>
  <si>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про вакансії,  одиниць</t>
  </si>
  <si>
    <t>Економічна активність населення Миколаївської області</t>
  </si>
  <si>
    <t>(за матеріалами вибіркових обстежень населення з питань економічної активності)</t>
  </si>
  <si>
    <t>Джерело інформації: Головне управління статистики у Миколаївській області</t>
  </si>
  <si>
    <t>2010 рік</t>
  </si>
  <si>
    <t>2011 рік</t>
  </si>
  <si>
    <t>2012 рік</t>
  </si>
  <si>
    <t>2013 рік</t>
  </si>
  <si>
    <t>2014 рік</t>
  </si>
  <si>
    <t>2015 рік</t>
  </si>
  <si>
    <t>2016 рік</t>
  </si>
  <si>
    <t>Економічно активне населення, (тис. осіб)</t>
  </si>
  <si>
    <t>Рівень економічної активності населення, (%)</t>
  </si>
  <si>
    <t>Населення, зайняте економічною діяльністю,                                    (тис. осіб)</t>
  </si>
  <si>
    <t>Рівень зайнятості населення, (%)</t>
  </si>
  <si>
    <t>Безробітне населення                       (за методологією МОП),  (тис. осіб)</t>
  </si>
  <si>
    <t>Рівень безробіття населення                                                       (за методологією МОП), (%)</t>
  </si>
  <si>
    <t>Економічно неактивне населення, (тис. осіб)</t>
  </si>
  <si>
    <t>Діяльність Миколаївської обласної служби зайнятості</t>
  </si>
  <si>
    <t>Інформація щодо запланованого масового вивільнення працівників по Миколаївській області</t>
  </si>
  <si>
    <t xml:space="preserve"> + (-)  </t>
  </si>
  <si>
    <t>осіб</t>
  </si>
  <si>
    <t>Отримували допомогу по безробіттю, осіб</t>
  </si>
  <si>
    <t>Кількість вакансій по формі 3-ПН, одиниць</t>
  </si>
  <si>
    <t>Інформація про вакансії, отримані з інших джерел, одиниць</t>
  </si>
  <si>
    <t>Всього отримали роботу (у т.ч. за договорами ЦПХ та самостійно), осіб</t>
  </si>
  <si>
    <t>Працевлаштовано до набуття статусу безробітного, осіб</t>
  </si>
  <si>
    <t>Чисельність безробітних,  які проходили профнавчання, осіб</t>
  </si>
  <si>
    <t>Чисельність осіб, які брали участь у громадських  та інших роботах тимчасового характеру</t>
  </si>
  <si>
    <t>Середній розмір допомоги по безробіттю за останній місяць,  грн.</t>
  </si>
  <si>
    <t>промисловість</t>
  </si>
  <si>
    <t>Надання послуг зареєстрованим безробітним</t>
  </si>
  <si>
    <t>Інформація щодо запланованого масового вивільнення працівників  по Миколаївській області</t>
  </si>
  <si>
    <t xml:space="preserve">Інформація щодо запланованого масового вивільнення працівників 
 по Миколаївській області 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</si>
  <si>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</si>
  <si>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</si>
  <si>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</si>
  <si>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Кількість роботодавців, які надали інформацію про вакансії</t>
  </si>
  <si>
    <t>Продовження</t>
  </si>
  <si>
    <t>2017 рік</t>
  </si>
  <si>
    <t>Кількість вакансій на кінець періоду  (за формою 3-ПН), одиниць</t>
  </si>
  <si>
    <t>з інших джерел</t>
  </si>
  <si>
    <t>Середній розмір допомоги по безробіттю, грн.</t>
  </si>
  <si>
    <t>І квартал 2017 року</t>
  </si>
  <si>
    <t>І квартал 2018 року</t>
  </si>
  <si>
    <t>Працевлаштовано з компенсацією витрат роботодавцю єдиного внеску, осіб</t>
  </si>
  <si>
    <t xml:space="preserve"> січень-серпень 2017р.</t>
  </si>
  <si>
    <t>січень-серпень  2018р.</t>
  </si>
  <si>
    <t>за січень-серпень 2017 - 2018 рр.</t>
  </si>
  <si>
    <t>січень-серпень 2017р.</t>
  </si>
  <si>
    <t>січень-серпень 2018р.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</si>
</sst>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0&quot;.&quot;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2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i/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</borders>
  <cellStyleXfs count="11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14" borderId="0" applyNumberFormat="0" applyBorder="0" applyAlignment="0" applyProtection="0"/>
    <xf numFmtId="0" fontId="31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31" fillId="23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4" borderId="0" applyNumberFormat="0" applyBorder="0" applyAlignment="0" applyProtection="0"/>
    <xf numFmtId="0" fontId="40" fillId="35" borderId="0" applyNumberFormat="0" applyBorder="0" applyAlignment="0" applyProtection="0"/>
    <xf numFmtId="0" fontId="34" fillId="15" borderId="1" applyNumberFormat="0" applyAlignment="0" applyProtection="0"/>
    <xf numFmtId="0" fontId="38" fillId="32" borderId="2" applyNumberFormat="0" applyAlignment="0" applyProtection="0"/>
    <xf numFmtId="0" fontId="41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3" borderId="1" applyNumberFormat="0" applyAlignment="0" applyProtection="0"/>
    <xf numFmtId="0" fontId="42" fillId="0" borderId="6" applyNumberFormat="0" applyFill="0" applyAlignment="0" applyProtection="0"/>
    <xf numFmtId="0" fontId="39" fillId="16" borderId="0" applyNumberFormat="0" applyBorder="0" applyAlignment="0" applyProtection="0"/>
    <xf numFmtId="0" fontId="1" fillId="5" borderId="7" applyNumberFormat="0" applyFont="0" applyAlignment="0" applyProtection="0"/>
    <xf numFmtId="0" fontId="33" fillId="15" borderId="8" applyNumberFormat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5" fillId="42" borderId="9" applyNumberFormat="0" applyAlignment="0" applyProtection="0"/>
    <xf numFmtId="0" fontId="66" fillId="43" borderId="10" applyNumberFormat="0" applyAlignment="0" applyProtection="0"/>
    <xf numFmtId="0" fontId="67" fillId="43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0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71" fillId="0" borderId="14" applyNumberFormat="0" applyFill="0" applyAlignment="0" applyProtection="0"/>
    <xf numFmtId="0" fontId="72" fillId="44" borderId="15" applyNumberFormat="0" applyAlignment="0" applyProtection="0"/>
    <xf numFmtId="0" fontId="73" fillId="0" borderId="0" applyNumberFormat="0" applyFill="0" applyBorder="0" applyAlignment="0" applyProtection="0"/>
    <xf numFmtId="0" fontId="74" fillId="45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6" fillId="4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47" borderId="16" applyNumberFormat="0" applyFont="0" applyAlignment="0" applyProtection="0"/>
    <xf numFmtId="9" fontId="1" fillId="0" borderId="0" applyFont="0" applyFill="0" applyBorder="0" applyAlignment="0" applyProtection="0"/>
    <xf numFmtId="0" fontId="78" fillId="0" borderId="17" applyNumberFormat="0" applyFill="0" applyAlignment="0" applyProtection="0"/>
    <xf numFmtId="0" fontId="7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0" fillId="48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97" applyFill="1">
      <alignment/>
      <protection/>
    </xf>
    <xf numFmtId="0" fontId="5" fillId="0" borderId="18" xfId="98" applyFont="1" applyFill="1" applyBorder="1" applyAlignment="1">
      <alignment horizontal="center" vertical="center"/>
      <protection/>
    </xf>
    <xf numFmtId="0" fontId="17" fillId="0" borderId="0" xfId="105" applyFont="1" applyFill="1">
      <alignment/>
      <protection/>
    </xf>
    <xf numFmtId="0" fontId="19" fillId="0" borderId="0" xfId="105" applyFont="1" applyFill="1" applyBorder="1" applyAlignment="1">
      <alignment horizontal="center"/>
      <protection/>
    </xf>
    <xf numFmtId="0" fontId="19" fillId="0" borderId="0" xfId="105" applyFont="1" applyFill="1">
      <alignment/>
      <protection/>
    </xf>
    <xf numFmtId="0" fontId="21" fillId="0" borderId="0" xfId="105" applyFont="1" applyFill="1" applyAlignment="1">
      <alignment vertical="center"/>
      <protection/>
    </xf>
    <xf numFmtId="0" fontId="22" fillId="0" borderId="0" xfId="105" applyFont="1" applyFill="1">
      <alignment/>
      <protection/>
    </xf>
    <xf numFmtId="0" fontId="22" fillId="0" borderId="0" xfId="105" applyFont="1" applyFill="1" applyAlignment="1">
      <alignment vertical="center"/>
      <protection/>
    </xf>
    <xf numFmtId="0" fontId="22" fillId="0" borderId="0" xfId="105" applyFont="1" applyFill="1" applyAlignment="1">
      <alignment wrapText="1"/>
      <protection/>
    </xf>
    <xf numFmtId="3" fontId="20" fillId="0" borderId="18" xfId="105" applyNumberFormat="1" applyFont="1" applyFill="1" applyBorder="1" applyAlignment="1">
      <alignment horizontal="center" vertical="center"/>
      <protection/>
    </xf>
    <xf numFmtId="0" fontId="19" fillId="0" borderId="0" xfId="105" applyFont="1" applyFill="1" applyAlignment="1">
      <alignment vertical="center"/>
      <protection/>
    </xf>
    <xf numFmtId="3" fontId="25" fillId="0" borderId="18" xfId="105" applyNumberFormat="1" applyFont="1" applyFill="1" applyBorder="1" applyAlignment="1">
      <alignment horizontal="center" vertical="center"/>
      <protection/>
    </xf>
    <xf numFmtId="173" fontId="5" fillId="0" borderId="18" xfId="98" applyNumberFormat="1" applyFont="1" applyFill="1" applyBorder="1" applyAlignment="1">
      <alignment horizontal="center" vertical="center"/>
      <protection/>
    </xf>
    <xf numFmtId="3" fontId="3" fillId="0" borderId="18" xfId="98" applyNumberFormat="1" applyFont="1" applyFill="1" applyBorder="1" applyAlignment="1">
      <alignment horizontal="center" vertical="center" wrapText="1"/>
      <protection/>
    </xf>
    <xf numFmtId="1" fontId="3" fillId="0" borderId="18" xfId="98" applyNumberFormat="1" applyFont="1" applyFill="1" applyBorder="1" applyAlignment="1">
      <alignment horizontal="center" vertical="center" wrapText="1"/>
      <protection/>
    </xf>
    <xf numFmtId="173" fontId="5" fillId="0" borderId="19" xfId="98" applyNumberFormat="1" applyFont="1" applyFill="1" applyBorder="1" applyAlignment="1">
      <alignment horizontal="center" vertical="center"/>
      <protection/>
    </xf>
    <xf numFmtId="172" fontId="9" fillId="0" borderId="19" xfId="98" applyNumberFormat="1" applyFont="1" applyFill="1" applyBorder="1" applyAlignment="1">
      <alignment horizontal="center" vertical="center" wrapText="1"/>
      <protection/>
    </xf>
    <xf numFmtId="173" fontId="12" fillId="0" borderId="19" xfId="98" applyNumberFormat="1" applyFont="1" applyFill="1" applyBorder="1" applyAlignment="1">
      <alignment horizontal="center" vertical="center"/>
      <protection/>
    </xf>
    <xf numFmtId="173" fontId="5" fillId="0" borderId="20" xfId="98" applyNumberFormat="1" applyFont="1" applyFill="1" applyBorder="1" applyAlignment="1">
      <alignment horizontal="center" vertical="center"/>
      <protection/>
    </xf>
    <xf numFmtId="3" fontId="3" fillId="0" borderId="18" xfId="99" applyNumberFormat="1" applyFont="1" applyFill="1" applyBorder="1" applyAlignment="1">
      <alignment horizontal="center" vertical="center" wrapText="1"/>
      <protection/>
    </xf>
    <xf numFmtId="0" fontId="3" fillId="0" borderId="18" xfId="98" applyFont="1" applyFill="1" applyBorder="1" applyAlignment="1">
      <alignment horizontal="left" vertical="center" wrapText="1"/>
      <protection/>
    </xf>
    <xf numFmtId="0" fontId="3" fillId="0" borderId="19" xfId="98" applyFont="1" applyFill="1" applyBorder="1" applyAlignment="1">
      <alignment horizontal="left" vertical="center" wrapText="1"/>
      <protection/>
    </xf>
    <xf numFmtId="0" fontId="9" fillId="0" borderId="18" xfId="98" applyFont="1" applyFill="1" applyBorder="1" applyAlignment="1">
      <alignment horizontal="left" vertical="center" wrapText="1"/>
      <protection/>
    </xf>
    <xf numFmtId="0" fontId="9" fillId="0" borderId="19" xfId="98" applyFont="1" applyFill="1" applyBorder="1" applyAlignment="1">
      <alignment horizontal="left" vertical="center" wrapText="1"/>
      <protection/>
    </xf>
    <xf numFmtId="0" fontId="47" fillId="0" borderId="18" xfId="87" applyFont="1" applyFill="1" applyBorder="1" applyAlignment="1">
      <alignment horizontal="left" vertical="center" wrapText="1"/>
      <protection/>
    </xf>
    <xf numFmtId="0" fontId="2" fillId="0" borderId="0" xfId="103" applyFont="1" applyAlignment="1">
      <alignment vertical="top"/>
      <protection/>
    </xf>
    <xf numFmtId="0" fontId="28" fillId="0" borderId="0" xfId="95" applyFont="1" applyAlignment="1">
      <alignment vertical="top"/>
      <protection/>
    </xf>
    <xf numFmtId="0" fontId="2" fillId="0" borderId="0" xfId="103" applyFont="1" applyFill="1" applyAlignment="1">
      <alignment vertical="top"/>
      <protection/>
    </xf>
    <xf numFmtId="0" fontId="26" fillId="0" borderId="0" xfId="103" applyFont="1" applyFill="1" applyAlignment="1">
      <alignment horizontal="center" vertical="top" wrapText="1"/>
      <protection/>
    </xf>
    <xf numFmtId="0" fontId="28" fillId="0" borderId="0" xfId="103" applyFont="1" applyFill="1" applyAlignment="1">
      <alignment horizontal="right" vertical="center"/>
      <protection/>
    </xf>
    <xf numFmtId="0" fontId="27" fillId="0" borderId="0" xfId="103" applyFont="1" applyFill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4" fillId="0" borderId="18" xfId="103" applyFont="1" applyFill="1" applyBorder="1" applyAlignment="1">
      <alignment horizontal="center" vertical="center" wrapText="1"/>
      <protection/>
    </xf>
    <xf numFmtId="0" fontId="2" fillId="0" borderId="0" xfId="103" applyFont="1" applyAlignment="1">
      <alignment vertical="center"/>
      <protection/>
    </xf>
    <xf numFmtId="3" fontId="4" fillId="0" borderId="18" xfId="95" applyNumberFormat="1" applyFont="1" applyBorder="1" applyAlignment="1">
      <alignment horizontal="center" vertical="center"/>
      <protection/>
    </xf>
    <xf numFmtId="172" fontId="4" fillId="0" borderId="18" xfId="95" applyNumberFormat="1" applyFont="1" applyBorder="1" applyAlignment="1">
      <alignment horizontal="center" vertical="center"/>
      <protection/>
    </xf>
    <xf numFmtId="3" fontId="2" fillId="0" borderId="0" xfId="103" applyNumberFormat="1" applyFont="1" applyAlignment="1">
      <alignment vertical="center"/>
      <protection/>
    </xf>
    <xf numFmtId="0" fontId="15" fillId="0" borderId="0" xfId="103" applyFont="1" applyAlignment="1">
      <alignment horizontal="center" vertical="center"/>
      <protection/>
    </xf>
    <xf numFmtId="3" fontId="15" fillId="0" borderId="18" xfId="95" applyNumberFormat="1" applyFont="1" applyBorder="1" applyAlignment="1">
      <alignment horizontal="center" vertical="center"/>
      <protection/>
    </xf>
    <xf numFmtId="172" fontId="15" fillId="0" borderId="18" xfId="95" applyNumberFormat="1" applyFont="1" applyBorder="1" applyAlignment="1">
      <alignment horizontal="center" vertical="center"/>
      <protection/>
    </xf>
    <xf numFmtId="173" fontId="15" fillId="0" borderId="0" xfId="103" applyNumberFormat="1" applyFont="1" applyAlignment="1">
      <alignment horizontal="center" vertical="center"/>
      <protection/>
    </xf>
    <xf numFmtId="172" fontId="2" fillId="0" borderId="0" xfId="103" applyNumberFormat="1" applyFont="1" applyAlignment="1">
      <alignment vertical="center"/>
      <protection/>
    </xf>
    <xf numFmtId="173" fontId="15" fillId="49" borderId="0" xfId="103" applyNumberFormat="1" applyFont="1" applyFill="1" applyAlignment="1">
      <alignment horizontal="center" vertical="center"/>
      <protection/>
    </xf>
    <xf numFmtId="172" fontId="15" fillId="0" borderId="18" xfId="95" applyNumberFormat="1" applyFont="1" applyFill="1" applyBorder="1" applyAlignment="1">
      <alignment horizontal="center" vertical="center"/>
      <protection/>
    </xf>
    <xf numFmtId="0" fontId="2" fillId="0" borderId="0" xfId="103" applyFont="1">
      <alignment/>
      <protection/>
    </xf>
    <xf numFmtId="0" fontId="24" fillId="0" borderId="0" xfId="105" applyFont="1" applyFill="1" applyAlignment="1">
      <alignment horizontal="center"/>
      <protection/>
    </xf>
    <xf numFmtId="0" fontId="20" fillId="0" borderId="18" xfId="105" applyFont="1" applyFill="1" applyBorder="1" applyAlignment="1">
      <alignment horizontal="center" vertical="center" wrapText="1"/>
      <protection/>
    </xf>
    <xf numFmtId="0" fontId="16" fillId="0" borderId="18" xfId="105" applyFont="1" applyFill="1" applyBorder="1" applyAlignment="1">
      <alignment horizontal="center" vertical="center" wrapText="1"/>
      <protection/>
    </xf>
    <xf numFmtId="3" fontId="20" fillId="4" borderId="18" xfId="105" applyNumberFormat="1" applyFont="1" applyFill="1" applyBorder="1" applyAlignment="1">
      <alignment horizontal="center" vertical="center"/>
      <protection/>
    </xf>
    <xf numFmtId="3" fontId="48" fillId="4" borderId="18" xfId="105" applyNumberFormat="1" applyFont="1" applyFill="1" applyBorder="1" applyAlignment="1">
      <alignment horizontal="center" vertical="center"/>
      <protection/>
    </xf>
    <xf numFmtId="0" fontId="3" fillId="0" borderId="18" xfId="10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>
      <alignment horizontal="left" vertical="center"/>
    </xf>
    <xf numFmtId="3" fontId="5" fillId="0" borderId="19" xfId="98" applyNumberFormat="1" applyFont="1" applyFill="1" applyBorder="1" applyAlignment="1">
      <alignment horizontal="center" vertical="center"/>
      <protection/>
    </xf>
    <xf numFmtId="1" fontId="5" fillId="0" borderId="18" xfId="98" applyNumberFormat="1" applyFont="1" applyFill="1" applyBorder="1" applyAlignment="1">
      <alignment horizontal="center" vertical="center"/>
      <protection/>
    </xf>
    <xf numFmtId="173" fontId="12" fillId="0" borderId="18" xfId="98" applyNumberFormat="1" applyFont="1" applyFill="1" applyBorder="1" applyAlignment="1">
      <alignment horizontal="center" vertical="center"/>
      <protection/>
    </xf>
    <xf numFmtId="3" fontId="3" fillId="0" borderId="19" xfId="98" applyNumberFormat="1" applyFont="1" applyFill="1" applyBorder="1" applyAlignment="1">
      <alignment horizontal="center" vertical="center" wrapText="1"/>
      <protection/>
    </xf>
    <xf numFmtId="3" fontId="3" fillId="0" borderId="19" xfId="99" applyNumberFormat="1" applyFont="1" applyFill="1" applyBorder="1" applyAlignment="1">
      <alignment horizontal="center" vertical="center" wrapText="1"/>
      <protection/>
    </xf>
    <xf numFmtId="3" fontId="47" fillId="0" borderId="18" xfId="98" applyNumberFormat="1" applyFont="1" applyFill="1" applyBorder="1" applyAlignment="1">
      <alignment horizontal="center" vertical="center" wrapText="1"/>
      <protection/>
    </xf>
    <xf numFmtId="3" fontId="5" fillId="0" borderId="18" xfId="98" applyNumberFormat="1" applyFont="1" applyFill="1" applyBorder="1" applyAlignment="1">
      <alignment horizontal="center" vertical="center"/>
      <protection/>
    </xf>
    <xf numFmtId="3" fontId="12" fillId="0" borderId="19" xfId="98" applyNumberFormat="1" applyFont="1" applyFill="1" applyBorder="1" applyAlignment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3" fontId="49" fillId="0" borderId="18" xfId="0" applyNumberFormat="1" applyFont="1" applyBorder="1" applyAlignment="1">
      <alignment horizontal="center" vertical="center" wrapText="1"/>
    </xf>
    <xf numFmtId="0" fontId="5" fillId="0" borderId="18" xfId="98" applyFont="1" applyFill="1" applyBorder="1" applyAlignment="1">
      <alignment horizontal="center" vertical="center" wrapText="1"/>
      <protection/>
    </xf>
    <xf numFmtId="172" fontId="5" fillId="0" borderId="18" xfId="98" applyNumberFormat="1" applyFont="1" applyFill="1" applyBorder="1" applyAlignment="1">
      <alignment horizontal="center" vertical="center"/>
      <protection/>
    </xf>
    <xf numFmtId="0" fontId="44" fillId="0" borderId="0" xfId="105" applyFont="1" applyFill="1" applyBorder="1" applyAlignment="1">
      <alignment horizontal="center"/>
      <protection/>
    </xf>
    <xf numFmtId="173" fontId="11" fillId="0" borderId="0" xfId="100" applyNumberFormat="1" applyFont="1" applyFill="1" applyBorder="1" applyAlignment="1" applyProtection="1">
      <alignment horizontal="center"/>
      <protection locked="0"/>
    </xf>
    <xf numFmtId="1" fontId="46" fillId="0" borderId="0" xfId="100" applyNumberFormat="1" applyFont="1" applyFill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173" fontId="2" fillId="0" borderId="0" xfId="100" applyNumberFormat="1" applyFont="1" applyFill="1" applyBorder="1" applyProtection="1">
      <alignment/>
      <protection locked="0"/>
    </xf>
    <xf numFmtId="173" fontId="45" fillId="0" borderId="0" xfId="0" applyNumberFormat="1" applyFont="1" applyFill="1" applyBorder="1" applyAlignment="1">
      <alignment horizontal="center" vertical="center"/>
    </xf>
    <xf numFmtId="14" fontId="20" fillId="0" borderId="18" xfId="86" applyNumberFormat="1" applyFont="1" applyBorder="1" applyAlignment="1">
      <alignment horizontal="center" vertical="center" wrapText="1"/>
      <protection/>
    </xf>
    <xf numFmtId="172" fontId="20" fillId="0" borderId="18" xfId="105" applyNumberFormat="1" applyFont="1" applyFill="1" applyBorder="1" applyAlignment="1">
      <alignment horizontal="center" vertical="center" wrapText="1"/>
      <protection/>
    </xf>
    <xf numFmtId="0" fontId="25" fillId="0" borderId="18" xfId="105" applyFont="1" applyFill="1" applyBorder="1" applyAlignment="1">
      <alignment horizontal="left" vertical="center" wrapText="1"/>
      <protection/>
    </xf>
    <xf numFmtId="3" fontId="55" fillId="4" borderId="18" xfId="105" applyNumberFormat="1" applyFont="1" applyFill="1" applyBorder="1" applyAlignment="1">
      <alignment horizontal="center" vertical="center"/>
      <protection/>
    </xf>
    <xf numFmtId="172" fontId="25" fillId="0" borderId="18" xfId="105" applyNumberFormat="1" applyFont="1" applyFill="1" applyBorder="1" applyAlignment="1">
      <alignment horizontal="center" vertical="center" wrapText="1"/>
      <protection/>
    </xf>
    <xf numFmtId="0" fontId="20" fillId="0" borderId="18" xfId="105" applyFont="1" applyFill="1" applyBorder="1" applyAlignment="1">
      <alignment horizontal="center" vertical="center" wrapText="1"/>
      <protection/>
    </xf>
    <xf numFmtId="172" fontId="20" fillId="0" borderId="18" xfId="105" applyNumberFormat="1" applyFont="1" applyFill="1" applyBorder="1" applyAlignment="1">
      <alignment horizontal="center" vertical="center"/>
      <protection/>
    </xf>
    <xf numFmtId="0" fontId="15" fillId="0" borderId="18" xfId="101" applyFont="1" applyBorder="1" applyAlignment="1">
      <alignment vertical="center" wrapText="1"/>
      <protection/>
    </xf>
    <xf numFmtId="172" fontId="25" fillId="0" borderId="18" xfId="105" applyNumberFormat="1" applyFont="1" applyFill="1" applyBorder="1" applyAlignment="1">
      <alignment horizontal="center" vertical="center"/>
      <protection/>
    </xf>
    <xf numFmtId="0" fontId="6" fillId="0" borderId="0" xfId="103" applyFont="1" applyAlignment="1">
      <alignment horizontal="center" vertical="center"/>
      <protection/>
    </xf>
    <xf numFmtId="0" fontId="6" fillId="0" borderId="18" xfId="103" applyFont="1" applyFill="1" applyBorder="1" applyAlignment="1">
      <alignment horizontal="center" vertical="center" wrapText="1"/>
      <protection/>
    </xf>
    <xf numFmtId="0" fontId="6" fillId="0" borderId="18" xfId="103" applyFont="1" applyBorder="1" applyAlignment="1">
      <alignment horizontal="center" vertical="center" wrapText="1"/>
      <protection/>
    </xf>
    <xf numFmtId="0" fontId="6" fillId="0" borderId="18" xfId="103" applyNumberFormat="1" applyFont="1" applyBorder="1" applyAlignment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7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Alignment="1" applyProtection="1">
      <alignment horizontal="center"/>
      <protection locked="0"/>
    </xf>
    <xf numFmtId="1" fontId="2" fillId="0" borderId="0" xfId="100" applyNumberFormat="1" applyFont="1" applyFill="1" applyProtection="1">
      <alignment/>
      <protection locked="0"/>
    </xf>
    <xf numFmtId="1" fontId="2" fillId="0" borderId="0" xfId="100" applyNumberFormat="1" applyFont="1" applyFill="1" applyAlignment="1" applyProtection="1">
      <alignment/>
      <protection locked="0"/>
    </xf>
    <xf numFmtId="1" fontId="6" fillId="0" borderId="0" xfId="100" applyNumberFormat="1" applyFont="1" applyFill="1" applyAlignment="1" applyProtection="1">
      <alignment horizontal="right"/>
      <protection locked="0"/>
    </xf>
    <xf numFmtId="1" fontId="4" fillId="0" borderId="0" xfId="100" applyNumberFormat="1" applyFont="1" applyFill="1" applyProtection="1">
      <alignment/>
      <protection locked="0"/>
    </xf>
    <xf numFmtId="1" fontId="11" fillId="0" borderId="0" xfId="100" applyNumberFormat="1" applyFont="1" applyFill="1" applyBorder="1" applyAlignment="1" applyProtection="1">
      <alignment horizontal="center"/>
      <protection locked="0"/>
    </xf>
    <xf numFmtId="1" fontId="2" fillId="0" borderId="0" xfId="100" applyNumberFormat="1" applyFont="1" applyFill="1" applyBorder="1" applyProtection="1">
      <alignment/>
      <protection locked="0"/>
    </xf>
    <xf numFmtId="1" fontId="2" fillId="0" borderId="0" xfId="100" applyNumberFormat="1" applyFont="1" applyFill="1" applyBorder="1" applyAlignment="1" applyProtection="1">
      <alignment vertical="center"/>
      <protection locked="0"/>
    </xf>
    <xf numFmtId="1" fontId="12" fillId="0" borderId="0" xfId="100" applyNumberFormat="1" applyFont="1" applyFill="1" applyBorder="1" applyAlignment="1" applyProtection="1">
      <alignment horizontal="center" vertical="center"/>
      <protection locked="0"/>
    </xf>
    <xf numFmtId="1" fontId="13" fillId="0" borderId="18" xfId="10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51" fillId="0" borderId="18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3" fontId="13" fillId="0" borderId="18" xfId="100" applyNumberFormat="1" applyFont="1" applyFill="1" applyBorder="1" applyAlignment="1" applyProtection="1">
      <alignment horizontal="center" vertical="center"/>
      <protection locked="0"/>
    </xf>
    <xf numFmtId="173" fontId="13" fillId="0" borderId="18" xfId="102" applyNumberFormat="1" applyFont="1" applyFill="1" applyBorder="1" applyAlignment="1">
      <alignment horizontal="center" vertical="center" wrapText="1"/>
      <protection/>
    </xf>
    <xf numFmtId="1" fontId="13" fillId="0" borderId="18" xfId="100" applyNumberFormat="1" applyFont="1" applyFill="1" applyBorder="1" applyAlignment="1" applyProtection="1">
      <alignment horizontal="center" vertical="center"/>
      <protection locked="0"/>
    </xf>
    <xf numFmtId="3" fontId="13" fillId="0" borderId="18" xfId="102" applyNumberFormat="1" applyFont="1" applyFill="1" applyBorder="1" applyAlignment="1">
      <alignment horizontal="center" vertical="center" wrapText="1"/>
      <protection/>
    </xf>
    <xf numFmtId="1" fontId="13" fillId="0" borderId="18" xfId="102" applyNumberFormat="1" applyFont="1" applyFill="1" applyBorder="1" applyAlignment="1">
      <alignment horizontal="center" vertical="center" wrapText="1"/>
      <protection/>
    </xf>
    <xf numFmtId="173" fontId="51" fillId="0" borderId="18" xfId="0" applyNumberFormat="1" applyFont="1" applyFill="1" applyBorder="1" applyAlignment="1">
      <alignment horizontal="center" vertical="center" wrapText="1"/>
    </xf>
    <xf numFmtId="0" fontId="13" fillId="0" borderId="18" xfId="100" applyFont="1" applyFill="1" applyBorder="1" applyAlignment="1" applyProtection="1">
      <alignment horizontal="left" vertical="center" wrapText="1"/>
      <protection locked="0"/>
    </xf>
    <xf numFmtId="1" fontId="13" fillId="0" borderId="0" xfId="100" applyNumberFormat="1" applyFont="1" applyFill="1" applyAlignment="1" applyProtection="1">
      <alignment horizontal="left" vertical="center"/>
      <protection locked="0"/>
    </xf>
    <xf numFmtId="0" fontId="7" fillId="0" borderId="0" xfId="97" applyFont="1" applyFill="1" applyAlignment="1">
      <alignment vertical="center"/>
      <protection/>
    </xf>
    <xf numFmtId="0" fontId="2" fillId="0" borderId="0" xfId="97" applyFont="1" applyFill="1" applyAlignment="1">
      <alignment horizontal="left" vertical="center"/>
      <protection/>
    </xf>
    <xf numFmtId="0" fontId="2" fillId="0" borderId="0" xfId="97" applyFill="1" applyAlignment="1">
      <alignment horizontal="center" vertical="center"/>
      <protection/>
    </xf>
    <xf numFmtId="3" fontId="2" fillId="0" borderId="0" xfId="97" applyNumberFormat="1" applyFill="1">
      <alignment/>
      <protection/>
    </xf>
    <xf numFmtId="0" fontId="8" fillId="0" borderId="0" xfId="97" applyFont="1" applyFill="1">
      <alignment/>
      <protection/>
    </xf>
    <xf numFmtId="0" fontId="2" fillId="0" borderId="0" xfId="97" applyFill="1" applyBorder="1">
      <alignment/>
      <protection/>
    </xf>
    <xf numFmtId="0" fontId="51" fillId="0" borderId="18" xfId="0" applyFont="1" applyBorder="1" applyAlignment="1">
      <alignment horizontal="center" vertical="center"/>
    </xf>
    <xf numFmtId="173" fontId="51" fillId="0" borderId="18" xfId="0" applyNumberFormat="1" applyFont="1" applyBorder="1" applyAlignment="1">
      <alignment horizontal="center" vertical="center"/>
    </xf>
    <xf numFmtId="173" fontId="4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3" fontId="12" fillId="0" borderId="0" xfId="100" applyNumberFormat="1" applyFont="1" applyFill="1" applyBorder="1" applyAlignment="1" applyProtection="1">
      <alignment horizontal="center" vertical="center"/>
      <protection locked="0"/>
    </xf>
    <xf numFmtId="3" fontId="12" fillId="0" borderId="0" xfId="100" applyNumberFormat="1" applyFont="1" applyFill="1" applyBorder="1" applyAlignment="1" applyProtection="1">
      <alignment horizontal="center" vertical="center"/>
      <protection locked="0"/>
    </xf>
    <xf numFmtId="1" fontId="12" fillId="0" borderId="0" xfId="100" applyNumberFormat="1" applyFont="1" applyFill="1" applyAlignment="1" applyProtection="1">
      <alignment horizontal="center" vertical="center"/>
      <protection locked="0"/>
    </xf>
    <xf numFmtId="1" fontId="45" fillId="0" borderId="18" xfId="100" applyNumberFormat="1" applyFont="1" applyFill="1" applyBorder="1" applyAlignment="1" applyProtection="1">
      <alignment horizontal="center" vertical="center" wrapText="1"/>
      <protection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8" xfId="0" applyFont="1" applyBorder="1" applyAlignment="1">
      <alignment vertical="center" wrapText="1"/>
    </xf>
    <xf numFmtId="0" fontId="26" fillId="0" borderId="0" xfId="103" applyFont="1" applyFill="1" applyAlignment="1">
      <alignment horizontal="center" vertical="top" wrapText="1"/>
      <protection/>
    </xf>
    <xf numFmtId="0" fontId="26" fillId="0" borderId="18" xfId="103" applyFont="1" applyFill="1" applyBorder="1" applyAlignment="1">
      <alignment horizontal="center" vertical="top" wrapText="1"/>
      <protection/>
    </xf>
    <xf numFmtId="0" fontId="27" fillId="0" borderId="18" xfId="103" applyFont="1" applyBorder="1" applyAlignment="1">
      <alignment horizontal="center" vertical="center" wrapText="1"/>
      <protection/>
    </xf>
    <xf numFmtId="0" fontId="16" fillId="0" borderId="0" xfId="105" applyFont="1" applyFill="1" applyAlignment="1">
      <alignment horizontal="center" wrapText="1"/>
      <protection/>
    </xf>
    <xf numFmtId="0" fontId="18" fillId="0" borderId="0" xfId="105" applyFont="1" applyFill="1" applyAlignment="1">
      <alignment horizontal="center"/>
      <protection/>
    </xf>
    <xf numFmtId="0" fontId="19" fillId="0" borderId="18" xfId="105" applyFont="1" applyFill="1" applyBorder="1" applyAlignment="1">
      <alignment horizontal="center"/>
      <protection/>
    </xf>
    <xf numFmtId="14" fontId="20" fillId="0" borderId="18" xfId="86" applyNumberFormat="1" applyFont="1" applyBorder="1" applyAlignment="1">
      <alignment horizontal="center" vertical="center" wrapText="1"/>
      <protection/>
    </xf>
    <xf numFmtId="0" fontId="23" fillId="0" borderId="0" xfId="105" applyFont="1" applyFill="1" applyAlignment="1">
      <alignment horizontal="center" vertical="center" wrapText="1"/>
      <protection/>
    </xf>
    <xf numFmtId="0" fontId="18" fillId="0" borderId="0" xfId="105" applyFont="1" applyFill="1" applyAlignment="1">
      <alignment horizontal="center" wrapText="1"/>
      <protection/>
    </xf>
    <xf numFmtId="0" fontId="16" fillId="0" borderId="18" xfId="105" applyFont="1" applyFill="1" applyBorder="1" applyAlignment="1">
      <alignment horizontal="center" vertical="center" wrapText="1"/>
      <protection/>
    </xf>
    <xf numFmtId="0" fontId="9" fillId="0" borderId="24" xfId="97" applyFont="1" applyFill="1" applyBorder="1" applyAlignment="1">
      <alignment horizontal="left" vertical="center" wrapText="1"/>
      <protection/>
    </xf>
    <xf numFmtId="0" fontId="30" fillId="0" borderId="24" xfId="98" applyFont="1" applyFill="1" applyBorder="1" applyAlignment="1">
      <alignment horizontal="right" vertical="center" wrapText="1"/>
      <protection/>
    </xf>
    <xf numFmtId="0" fontId="30" fillId="0" borderId="25" xfId="98" applyFont="1" applyFill="1" applyBorder="1" applyAlignment="1">
      <alignment horizontal="right" vertical="center" wrapText="1"/>
      <protection/>
    </xf>
    <xf numFmtId="0" fontId="27" fillId="0" borderId="0" xfId="99" applyFont="1" applyFill="1" applyAlignment="1">
      <alignment horizontal="center" vertical="center"/>
      <protection/>
    </xf>
    <xf numFmtId="0" fontId="27" fillId="0" borderId="25" xfId="98" applyFont="1" applyFill="1" applyBorder="1" applyAlignment="1">
      <alignment horizontal="center" vertical="top" wrapText="1"/>
      <protection/>
    </xf>
    <xf numFmtId="0" fontId="3" fillId="0" borderId="18" xfId="98" applyFont="1" applyFill="1" applyBorder="1" applyAlignment="1">
      <alignment horizontal="center" vertical="center" wrapText="1"/>
      <protection/>
    </xf>
    <xf numFmtId="0" fontId="5" fillId="0" borderId="18" xfId="98" applyFont="1" applyFill="1" applyBorder="1" applyAlignment="1">
      <alignment horizontal="center" vertical="center"/>
      <protection/>
    </xf>
    <xf numFmtId="1" fontId="13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26" xfId="100" applyNumberFormat="1" applyFont="1" applyFill="1" applyBorder="1" applyAlignment="1" applyProtection="1">
      <alignment horizontal="center" vertical="center" wrapText="1"/>
      <protection/>
    </xf>
    <xf numFmtId="1" fontId="12" fillId="0" borderId="24" xfId="100" applyNumberFormat="1" applyFont="1" applyFill="1" applyBorder="1" applyAlignment="1" applyProtection="1">
      <alignment horizontal="center" vertical="center" wrapText="1"/>
      <protection/>
    </xf>
    <xf numFmtId="1" fontId="12" fillId="0" borderId="27" xfId="100" applyNumberFormat="1" applyFont="1" applyFill="1" applyBorder="1" applyAlignment="1" applyProtection="1">
      <alignment horizontal="center" vertical="center" wrapText="1"/>
      <protection/>
    </xf>
    <xf numFmtId="1" fontId="12" fillId="0" borderId="20" xfId="100" applyNumberFormat="1" applyFont="1" applyFill="1" applyBorder="1" applyAlignment="1" applyProtection="1">
      <alignment horizontal="center" vertical="center" wrapText="1"/>
      <protection/>
    </xf>
    <xf numFmtId="1" fontId="12" fillId="0" borderId="25" xfId="100" applyNumberFormat="1" applyFont="1" applyFill="1" applyBorder="1" applyAlignment="1" applyProtection="1">
      <alignment horizontal="center" vertical="center" wrapText="1"/>
      <protection/>
    </xf>
    <xf numFmtId="1" fontId="12" fillId="0" borderId="28" xfId="100" applyNumberFormat="1" applyFont="1" applyFill="1" applyBorder="1" applyAlignment="1" applyProtection="1">
      <alignment horizontal="center" vertical="center" wrapText="1"/>
      <protection/>
    </xf>
    <xf numFmtId="1" fontId="46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29" xfId="100" applyNumberFormat="1" applyFont="1" applyFill="1" applyBorder="1" applyAlignment="1" applyProtection="1">
      <alignment horizontal="center" vertical="center" wrapText="1"/>
      <protection/>
    </xf>
    <xf numFmtId="1" fontId="12" fillId="0" borderId="0" xfId="100" applyNumberFormat="1" applyFont="1" applyFill="1" applyBorder="1" applyAlignment="1" applyProtection="1">
      <alignment horizontal="center" vertical="center" wrapText="1"/>
      <protection/>
    </xf>
    <xf numFmtId="1" fontId="12" fillId="0" borderId="30" xfId="100" applyNumberFormat="1" applyFont="1" applyFill="1" applyBorder="1" applyAlignment="1" applyProtection="1">
      <alignment horizontal="center" vertical="center" wrapText="1"/>
      <protection/>
    </xf>
    <xf numFmtId="1" fontId="11" fillId="0" borderId="18" xfId="100" applyNumberFormat="1" applyFont="1" applyFill="1" applyBorder="1" applyAlignment="1" applyProtection="1">
      <alignment horizontal="center" vertical="center" wrapText="1"/>
      <protection/>
    </xf>
    <xf numFmtId="1" fontId="2" fillId="0" borderId="18" xfId="100" applyNumberFormat="1" applyFont="1" applyFill="1" applyBorder="1" applyAlignment="1" applyProtection="1">
      <alignment horizontal="center"/>
      <protection/>
    </xf>
    <xf numFmtId="1" fontId="45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21" xfId="100" applyNumberFormat="1" applyFont="1" applyFill="1" applyBorder="1" applyAlignment="1" applyProtection="1">
      <alignment horizontal="center" vertical="center" wrapText="1"/>
      <protection/>
    </xf>
    <xf numFmtId="1" fontId="12" fillId="0" borderId="18" xfId="100" applyNumberFormat="1" applyFont="1" applyFill="1" applyBorder="1" applyAlignment="1" applyProtection="1">
      <alignment horizontal="center" vertical="center" wrapText="1"/>
      <protection/>
    </xf>
    <xf numFmtId="1" fontId="12" fillId="0" borderId="31" xfId="100" applyNumberFormat="1" applyFont="1" applyFill="1" applyBorder="1" applyAlignment="1" applyProtection="1">
      <alignment horizontal="center" vertical="center" wrapText="1"/>
      <protection/>
    </xf>
    <xf numFmtId="1" fontId="12" fillId="0" borderId="32" xfId="100" applyNumberFormat="1" applyFont="1" applyFill="1" applyBorder="1" applyAlignment="1" applyProtection="1">
      <alignment horizontal="center" vertical="center" wrapText="1"/>
      <protection/>
    </xf>
    <xf numFmtId="1" fontId="26" fillId="0" borderId="0" xfId="100" applyNumberFormat="1" applyFont="1" applyFill="1" applyAlignment="1" applyProtection="1">
      <alignment horizontal="center"/>
      <protection locked="0"/>
    </xf>
    <xf numFmtId="1" fontId="26" fillId="0" borderId="25" xfId="100" applyNumberFormat="1" applyFont="1" applyFill="1" applyBorder="1" applyAlignment="1" applyProtection="1">
      <alignment horizontal="center"/>
      <protection locked="0"/>
    </xf>
    <xf numFmtId="1" fontId="12" fillId="0" borderId="18" xfId="100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104" applyFont="1" applyFill="1" applyBorder="1" applyAlignment="1" applyProtection="1">
      <alignment horizontal="center" vertical="center"/>
      <protection locked="0"/>
    </xf>
    <xf numFmtId="1" fontId="45" fillId="0" borderId="18" xfId="0" applyNumberFormat="1" applyFont="1" applyFill="1" applyBorder="1" applyAlignment="1" applyProtection="1">
      <alignment horizontal="center" vertical="center"/>
      <protection locked="0"/>
    </xf>
    <xf numFmtId="1" fontId="45" fillId="0" borderId="18" xfId="0" applyNumberFormat="1" applyFont="1" applyFill="1" applyBorder="1" applyAlignment="1">
      <alignment horizontal="center" vertical="center"/>
    </xf>
    <xf numFmtId="1" fontId="45" fillId="0" borderId="33" xfId="0" applyNumberFormat="1" applyFont="1" applyFill="1" applyBorder="1" applyAlignment="1">
      <alignment horizontal="center" vertical="center"/>
    </xf>
    <xf numFmtId="1" fontId="45" fillId="0" borderId="33" xfId="0" applyNumberFormat="1" applyFont="1" applyFill="1" applyBorder="1" applyAlignment="1" applyProtection="1">
      <alignment horizontal="center" vertical="center"/>
      <protection locked="0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 wrapText="1"/>
    </xf>
    <xf numFmtId="1" fontId="45" fillId="0" borderId="18" xfId="102" applyNumberFormat="1" applyFont="1" applyFill="1" applyBorder="1" applyAlignment="1">
      <alignment horizontal="center" vertical="center" wrapText="1"/>
      <protection/>
    </xf>
    <xf numFmtId="1" fontId="45" fillId="0" borderId="33" xfId="0" applyNumberFormat="1" applyFont="1" applyFill="1" applyBorder="1" applyAlignment="1">
      <alignment horizontal="center" vertical="center" wrapText="1"/>
    </xf>
    <xf numFmtId="1" fontId="45" fillId="0" borderId="33" xfId="102" applyNumberFormat="1" applyFont="1" applyFill="1" applyBorder="1" applyAlignment="1">
      <alignment horizontal="center" vertical="center" wrapText="1"/>
      <protection/>
    </xf>
    <xf numFmtId="173" fontId="45" fillId="0" borderId="18" xfId="102" applyNumberFormat="1" applyFont="1" applyFill="1" applyBorder="1" applyAlignment="1">
      <alignment horizontal="center" vertical="center" wrapText="1"/>
      <protection/>
    </xf>
    <xf numFmtId="1" fontId="45" fillId="0" borderId="18" xfId="100" applyNumberFormat="1" applyFont="1" applyFill="1" applyBorder="1" applyAlignment="1" applyProtection="1">
      <alignment horizontal="center" vertical="center"/>
      <protection locked="0"/>
    </xf>
    <xf numFmtId="3" fontId="45" fillId="0" borderId="18" xfId="100" applyNumberFormat="1" applyFont="1" applyFill="1" applyBorder="1" applyAlignment="1" applyProtection="1">
      <alignment horizontal="center" vertical="center"/>
      <protection locked="0"/>
    </xf>
    <xf numFmtId="0" fontId="81" fillId="0" borderId="1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Звичайний 2 3" xfId="86"/>
    <cellStyle name="Звичайний 3 2 3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3" xfId="94"/>
    <cellStyle name="Обычный 4" xfId="95"/>
    <cellStyle name="Обычный 5" xfId="96"/>
    <cellStyle name="Обычный 5 2" xfId="97"/>
    <cellStyle name="Обычный 5 3" xfId="98"/>
    <cellStyle name="Обычный 6 3" xfId="99"/>
    <cellStyle name="Обычный_06" xfId="100"/>
    <cellStyle name="Обычный_09_Професійний склад" xfId="101"/>
    <cellStyle name="Обычный_12 Зинкевич" xfId="102"/>
    <cellStyle name="Обычный_27.08.2013" xfId="103"/>
    <cellStyle name="Обычный_Лист1 (2)" xfId="104"/>
    <cellStyle name="Обычный_Форма7Н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15"/>
  <sheetViews>
    <sheetView zoomScale="70" zoomScaleNormal="70" zoomScalePageLayoutView="0" workbookViewId="0" topLeftCell="A1">
      <selection activeCell="O12" sqref="O12"/>
    </sheetView>
  </sheetViews>
  <sheetFormatPr defaultColWidth="9.140625" defaultRowHeight="15"/>
  <cols>
    <col min="1" max="1" width="36.28125" style="0" customWidth="1"/>
    <col min="9" max="9" width="9.140625" style="105" customWidth="1"/>
  </cols>
  <sheetData>
    <row r="1" spans="1:9" ht="20.25">
      <c r="A1" s="138" t="s">
        <v>85</v>
      </c>
      <c r="B1" s="138"/>
      <c r="C1" s="138"/>
      <c r="D1" s="138"/>
      <c r="E1" s="138"/>
      <c r="F1" s="138"/>
      <c r="G1" s="138"/>
      <c r="H1" s="138"/>
      <c r="I1" s="138"/>
    </row>
    <row r="2" spans="1:9" s="68" customFormat="1" ht="18.75">
      <c r="A2" s="139" t="s">
        <v>86</v>
      </c>
      <c r="B2" s="139"/>
      <c r="C2" s="139"/>
      <c r="D2" s="139"/>
      <c r="E2" s="139"/>
      <c r="F2" s="139"/>
      <c r="G2" s="139"/>
      <c r="H2" s="139"/>
      <c r="I2" s="139"/>
    </row>
    <row r="3" ht="7.5" customHeight="1">
      <c r="A3" s="62" t="s">
        <v>3</v>
      </c>
    </row>
    <row r="4" spans="1:9" s="67" customFormat="1" ht="15.75">
      <c r="A4" s="66" t="s">
        <v>87</v>
      </c>
      <c r="I4" s="106"/>
    </row>
    <row r="5" spans="1:11" ht="37.5" customHeight="1">
      <c r="A5" s="140"/>
      <c r="B5" s="136" t="s">
        <v>88</v>
      </c>
      <c r="C5" s="136" t="s">
        <v>89</v>
      </c>
      <c r="D5" s="136" t="s">
        <v>90</v>
      </c>
      <c r="E5" s="136" t="s">
        <v>91</v>
      </c>
      <c r="F5" s="136" t="s">
        <v>92</v>
      </c>
      <c r="G5" s="136" t="s">
        <v>93</v>
      </c>
      <c r="H5" s="136" t="s">
        <v>94</v>
      </c>
      <c r="I5" s="137" t="s">
        <v>123</v>
      </c>
      <c r="J5" s="133" t="s">
        <v>127</v>
      </c>
      <c r="K5" s="133" t="s">
        <v>128</v>
      </c>
    </row>
    <row r="6" spans="1:11" ht="15" customHeight="1">
      <c r="A6" s="140"/>
      <c r="B6" s="136"/>
      <c r="C6" s="136"/>
      <c r="D6" s="136"/>
      <c r="E6" s="136"/>
      <c r="F6" s="136"/>
      <c r="G6" s="136"/>
      <c r="H6" s="136"/>
      <c r="I6" s="137"/>
      <c r="J6" s="134"/>
      <c r="K6" s="134"/>
    </row>
    <row r="7" spans="1:11" ht="15" customHeight="1">
      <c r="A7" s="140"/>
      <c r="B7" s="136"/>
      <c r="C7" s="136"/>
      <c r="D7" s="136"/>
      <c r="E7" s="136"/>
      <c r="F7" s="136"/>
      <c r="G7" s="136"/>
      <c r="H7" s="136"/>
      <c r="I7" s="137"/>
      <c r="J7" s="135"/>
      <c r="K7" s="135"/>
    </row>
    <row r="8" spans="1:11" ht="45" customHeight="1">
      <c r="A8" s="109" t="s">
        <v>95</v>
      </c>
      <c r="B8" s="64">
        <v>586.1</v>
      </c>
      <c r="C8" s="64">
        <v>584.9</v>
      </c>
      <c r="D8" s="64">
        <v>579.3</v>
      </c>
      <c r="E8" s="64">
        <v>577.1</v>
      </c>
      <c r="F8" s="64">
        <v>551.6</v>
      </c>
      <c r="G8" s="64">
        <v>558.2</v>
      </c>
      <c r="H8" s="64">
        <v>551.4</v>
      </c>
      <c r="I8" s="116">
        <v>546</v>
      </c>
      <c r="J8" s="125">
        <v>550.1</v>
      </c>
      <c r="K8" s="125">
        <v>550.3</v>
      </c>
    </row>
    <row r="9" spans="1:11" ht="41.25" customHeight="1">
      <c r="A9" s="110" t="s">
        <v>96</v>
      </c>
      <c r="B9" s="65">
        <v>64.5</v>
      </c>
      <c r="C9" s="65">
        <v>65.1</v>
      </c>
      <c r="D9" s="69">
        <v>65</v>
      </c>
      <c r="E9" s="65">
        <v>65.4</v>
      </c>
      <c r="F9" s="69">
        <v>63</v>
      </c>
      <c r="G9" s="69">
        <v>64</v>
      </c>
      <c r="H9" s="65">
        <v>63.6</v>
      </c>
      <c r="I9" s="108">
        <v>63.3</v>
      </c>
      <c r="J9" s="128">
        <v>63.8</v>
      </c>
      <c r="K9" s="128">
        <v>64.4</v>
      </c>
    </row>
    <row r="10" spans="1:11" ht="60.75" customHeight="1">
      <c r="A10" s="109" t="s">
        <v>97</v>
      </c>
      <c r="B10" s="64">
        <v>536.7</v>
      </c>
      <c r="C10" s="64">
        <v>537.5</v>
      </c>
      <c r="D10" s="64">
        <v>533.7</v>
      </c>
      <c r="E10" s="64">
        <v>534.5</v>
      </c>
      <c r="F10" s="64">
        <v>501.5</v>
      </c>
      <c r="G10" s="64">
        <v>508.7</v>
      </c>
      <c r="H10" s="64">
        <v>498.1</v>
      </c>
      <c r="I10" s="107">
        <v>489.7</v>
      </c>
      <c r="J10" s="125">
        <v>492.1</v>
      </c>
      <c r="K10" s="125">
        <v>493.7</v>
      </c>
    </row>
    <row r="11" spans="1:11" ht="39.75" customHeight="1">
      <c r="A11" s="110" t="s">
        <v>98</v>
      </c>
      <c r="B11" s="65">
        <v>59.1</v>
      </c>
      <c r="C11" s="65">
        <v>59.8</v>
      </c>
      <c r="D11" s="65">
        <v>59.9</v>
      </c>
      <c r="E11" s="65">
        <v>60.6</v>
      </c>
      <c r="F11" s="65">
        <v>57.3</v>
      </c>
      <c r="G11" s="65">
        <v>58.4</v>
      </c>
      <c r="H11" s="65">
        <v>57.5</v>
      </c>
      <c r="I11" s="108">
        <v>56.8</v>
      </c>
      <c r="J11" s="128">
        <v>57.1</v>
      </c>
      <c r="K11" s="128">
        <v>57.8</v>
      </c>
    </row>
    <row r="12" spans="1:11" ht="60.75" customHeight="1">
      <c r="A12" s="109" t="s">
        <v>99</v>
      </c>
      <c r="B12" s="64">
        <v>49.4</v>
      </c>
      <c r="C12" s="64">
        <v>47.4</v>
      </c>
      <c r="D12" s="64">
        <v>45.6</v>
      </c>
      <c r="E12" s="64">
        <v>42.6</v>
      </c>
      <c r="F12" s="64">
        <v>50.1</v>
      </c>
      <c r="G12" s="64">
        <v>49.5</v>
      </c>
      <c r="H12" s="64">
        <v>53.3</v>
      </c>
      <c r="I12" s="107">
        <v>56.3</v>
      </c>
      <c r="J12" s="126">
        <v>58</v>
      </c>
      <c r="K12" s="125">
        <v>56.6</v>
      </c>
    </row>
    <row r="13" spans="1:11" ht="42.75" customHeight="1">
      <c r="A13" s="110" t="s">
        <v>100</v>
      </c>
      <c r="B13" s="65">
        <v>8.4</v>
      </c>
      <c r="C13" s="65">
        <v>8.1</v>
      </c>
      <c r="D13" s="65">
        <v>7.9</v>
      </c>
      <c r="E13" s="65">
        <v>7.4</v>
      </c>
      <c r="F13" s="65">
        <v>9.1</v>
      </c>
      <c r="G13" s="65">
        <v>8.9</v>
      </c>
      <c r="H13" s="65">
        <v>9.7</v>
      </c>
      <c r="I13" s="108">
        <v>10.3</v>
      </c>
      <c r="J13" s="127">
        <v>10.5</v>
      </c>
      <c r="K13" s="128">
        <v>10.3</v>
      </c>
    </row>
    <row r="14" spans="1:11" ht="43.5" customHeight="1">
      <c r="A14" s="109" t="s">
        <v>101</v>
      </c>
      <c r="B14" s="64">
        <v>322.5</v>
      </c>
      <c r="C14" s="64">
        <v>314.1</v>
      </c>
      <c r="D14" s="64">
        <v>311.4</v>
      </c>
      <c r="E14" s="64">
        <v>304.8</v>
      </c>
      <c r="F14" s="64">
        <v>323.8</v>
      </c>
      <c r="G14" s="64">
        <v>313.5</v>
      </c>
      <c r="H14" s="64">
        <v>315.4</v>
      </c>
      <c r="I14" s="107">
        <v>316.1</v>
      </c>
      <c r="J14" s="126">
        <v>312</v>
      </c>
      <c r="K14" s="125">
        <v>303.6</v>
      </c>
    </row>
    <row r="15" ht="15.75">
      <c r="A15" s="63"/>
    </row>
  </sheetData>
  <sheetProtection/>
  <mergeCells count="13">
    <mergeCell ref="E5:E7"/>
    <mergeCell ref="F5:F7"/>
    <mergeCell ref="G5:G7"/>
    <mergeCell ref="J5:J7"/>
    <mergeCell ref="K5:K7"/>
    <mergeCell ref="H5:H7"/>
    <mergeCell ref="I5:I7"/>
    <mergeCell ref="A1:I1"/>
    <mergeCell ref="A2:I2"/>
    <mergeCell ref="B5:B7"/>
    <mergeCell ref="A5:A7"/>
    <mergeCell ref="C5:C7"/>
    <mergeCell ref="D5:D7"/>
  </mergeCells>
  <printOptions horizontalCentered="1" verticalCentered="1"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31"/>
  <sheetViews>
    <sheetView view="pageBreakPreview" zoomScale="80" zoomScaleNormal="85" zoomScaleSheetLayoutView="80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4" sqref="C4:D5"/>
    </sheetView>
  </sheetViews>
  <sheetFormatPr defaultColWidth="9.140625" defaultRowHeight="15"/>
  <cols>
    <col min="1" max="1" width="1.28515625" style="45" hidden="1" customWidth="1"/>
    <col min="2" max="2" width="24.140625" style="45" customWidth="1"/>
    <col min="3" max="3" width="17.8515625" style="45" customWidth="1"/>
    <col min="4" max="4" width="17.140625" style="45" customWidth="1"/>
    <col min="5" max="5" width="17.57421875" style="45" customWidth="1"/>
    <col min="6" max="6" width="16.7109375" style="45" customWidth="1"/>
    <col min="7" max="7" width="9.140625" style="45" customWidth="1"/>
    <col min="8" max="10" width="0" style="45" hidden="1" customWidth="1"/>
    <col min="11" max="16384" width="9.140625" style="45" customWidth="1"/>
  </cols>
  <sheetData>
    <row r="1" s="26" customFormat="1" ht="10.5" customHeight="1">
      <c r="F1" s="27"/>
    </row>
    <row r="2" spans="1:6" s="28" customFormat="1" ht="49.5" customHeight="1">
      <c r="A2" s="141" t="s">
        <v>103</v>
      </c>
      <c r="B2" s="141"/>
      <c r="C2" s="141"/>
      <c r="D2" s="141"/>
      <c r="E2" s="141"/>
      <c r="F2" s="141"/>
    </row>
    <row r="3" spans="1:6" s="28" customFormat="1" ht="16.5" customHeight="1">
      <c r="A3" s="29"/>
      <c r="B3" s="29"/>
      <c r="C3" s="29"/>
      <c r="D3" s="29"/>
      <c r="E3" s="29"/>
      <c r="F3" s="30" t="s">
        <v>45</v>
      </c>
    </row>
    <row r="4" spans="1:6" s="28" customFormat="1" ht="24.75" customHeight="1">
      <c r="A4" s="29"/>
      <c r="B4" s="142"/>
      <c r="C4" s="143" t="s">
        <v>130</v>
      </c>
      <c r="D4" s="143" t="s">
        <v>131</v>
      </c>
      <c r="E4" s="143" t="s">
        <v>46</v>
      </c>
      <c r="F4" s="143"/>
    </row>
    <row r="5" spans="1:6" s="28" customFormat="1" ht="42" customHeight="1">
      <c r="A5" s="31"/>
      <c r="B5" s="142"/>
      <c r="C5" s="143"/>
      <c r="D5" s="143"/>
      <c r="E5" s="32" t="s">
        <v>2</v>
      </c>
      <c r="F5" s="33" t="s">
        <v>47</v>
      </c>
    </row>
    <row r="6" spans="2:6" s="87" customFormat="1" ht="13.5" customHeight="1">
      <c r="B6" s="88" t="s">
        <v>17</v>
      </c>
      <c r="C6" s="89">
        <v>1</v>
      </c>
      <c r="D6" s="90">
        <v>2</v>
      </c>
      <c r="E6" s="89">
        <v>3</v>
      </c>
      <c r="F6" s="90">
        <v>4</v>
      </c>
    </row>
    <row r="7" spans="2:10" s="34" customFormat="1" ht="34.5" customHeight="1">
      <c r="B7" s="51" t="s">
        <v>50</v>
      </c>
      <c r="C7" s="35">
        <f>SUM(C8:C31)</f>
        <v>3015</v>
      </c>
      <c r="D7" s="35">
        <f>SUM(D8:D31)</f>
        <v>2450</v>
      </c>
      <c r="E7" s="36">
        <f>ROUND(D7/C7*100,1)</f>
        <v>81.3</v>
      </c>
      <c r="F7" s="35">
        <f aca="true" t="shared" si="0" ref="F7:F31">D7-C7</f>
        <v>-565</v>
      </c>
      <c r="I7" s="37"/>
      <c r="J7" s="37"/>
    </row>
    <row r="8" spans="2:10" s="38" customFormat="1" ht="23.25" customHeight="1">
      <c r="B8" s="52" t="s">
        <v>51</v>
      </c>
      <c r="C8" s="61">
        <v>318</v>
      </c>
      <c r="D8" s="61">
        <v>396</v>
      </c>
      <c r="E8" s="40">
        <f aca="true" t="shared" si="1" ref="E8:E31">ROUND(D8/C8*100,1)</f>
        <v>124.5</v>
      </c>
      <c r="F8" s="39">
        <f t="shared" si="0"/>
        <v>78</v>
      </c>
      <c r="H8" s="41">
        <f>ROUND(D8/$D$7*100,1)</f>
        <v>16.2</v>
      </c>
      <c r="I8" s="42">
        <f>ROUND(C8/1000,1)</f>
        <v>0.3</v>
      </c>
      <c r="J8" s="42">
        <f>ROUND(D8/1000,1)</f>
        <v>0.4</v>
      </c>
    </row>
    <row r="9" spans="2:10" s="38" customFormat="1" ht="23.25" customHeight="1">
      <c r="B9" s="52" t="s">
        <v>52</v>
      </c>
      <c r="C9" s="61">
        <v>510</v>
      </c>
      <c r="D9" s="61">
        <v>456</v>
      </c>
      <c r="E9" s="40">
        <f t="shared" si="1"/>
        <v>89.4</v>
      </c>
      <c r="F9" s="39">
        <f t="shared" si="0"/>
        <v>-54</v>
      </c>
      <c r="H9" s="41">
        <f aca="true" t="shared" si="2" ref="H9:H31">ROUND(D9/$D$7*100,1)</f>
        <v>18.6</v>
      </c>
      <c r="I9" s="42">
        <f aca="true" t="shared" si="3" ref="I9:J31">ROUND(C9/1000,1)</f>
        <v>0.5</v>
      </c>
      <c r="J9" s="42">
        <f t="shared" si="3"/>
        <v>0.5</v>
      </c>
    </row>
    <row r="10" spans="2:10" s="38" customFormat="1" ht="23.25" customHeight="1">
      <c r="B10" s="52" t="s">
        <v>53</v>
      </c>
      <c r="C10" s="61">
        <v>687</v>
      </c>
      <c r="D10" s="61">
        <v>417</v>
      </c>
      <c r="E10" s="40">
        <f t="shared" si="1"/>
        <v>60.7</v>
      </c>
      <c r="F10" s="39">
        <f t="shared" si="0"/>
        <v>-270</v>
      </c>
      <c r="H10" s="43">
        <f t="shared" si="2"/>
        <v>17</v>
      </c>
      <c r="I10" s="42">
        <f t="shared" si="3"/>
        <v>0.7</v>
      </c>
      <c r="J10" s="42">
        <f t="shared" si="3"/>
        <v>0.4</v>
      </c>
    </row>
    <row r="11" spans="2:10" s="38" customFormat="1" ht="23.25" customHeight="1">
      <c r="B11" s="52" t="s">
        <v>54</v>
      </c>
      <c r="C11" s="61">
        <v>130</v>
      </c>
      <c r="D11" s="61">
        <v>241</v>
      </c>
      <c r="E11" s="40">
        <f t="shared" si="1"/>
        <v>185.4</v>
      </c>
      <c r="F11" s="39">
        <f t="shared" si="0"/>
        <v>111</v>
      </c>
      <c r="H11" s="41">
        <f t="shared" si="2"/>
        <v>9.8</v>
      </c>
      <c r="I11" s="42">
        <f t="shared" si="3"/>
        <v>0.1</v>
      </c>
      <c r="J11" s="42">
        <f t="shared" si="3"/>
        <v>0.2</v>
      </c>
    </row>
    <row r="12" spans="2:10" s="38" customFormat="1" ht="23.25" customHeight="1">
      <c r="B12" s="52" t="s">
        <v>55</v>
      </c>
      <c r="C12" s="61">
        <v>133</v>
      </c>
      <c r="D12" s="61">
        <v>0</v>
      </c>
      <c r="E12" s="40">
        <f t="shared" si="1"/>
        <v>0</v>
      </c>
      <c r="F12" s="39">
        <f t="shared" si="0"/>
        <v>-133</v>
      </c>
      <c r="H12" s="43">
        <f t="shared" si="2"/>
        <v>0</v>
      </c>
      <c r="I12" s="42">
        <f t="shared" si="3"/>
        <v>0.1</v>
      </c>
      <c r="J12" s="42">
        <f t="shared" si="3"/>
        <v>0</v>
      </c>
    </row>
    <row r="13" spans="2:10" s="38" customFormat="1" ht="23.25" customHeight="1">
      <c r="B13" s="52" t="s">
        <v>56</v>
      </c>
      <c r="C13" s="61">
        <v>103</v>
      </c>
      <c r="D13" s="61">
        <v>101</v>
      </c>
      <c r="E13" s="40">
        <f t="shared" si="1"/>
        <v>98.1</v>
      </c>
      <c r="F13" s="39">
        <f t="shared" si="0"/>
        <v>-2</v>
      </c>
      <c r="H13" s="41">
        <f t="shared" si="2"/>
        <v>4.1</v>
      </c>
      <c r="I13" s="42">
        <f t="shared" si="3"/>
        <v>0.1</v>
      </c>
      <c r="J13" s="42">
        <f t="shared" si="3"/>
        <v>0.1</v>
      </c>
    </row>
    <row r="14" spans="2:10" s="38" customFormat="1" ht="23.25" customHeight="1">
      <c r="B14" s="52" t="s">
        <v>57</v>
      </c>
      <c r="C14" s="61">
        <v>105</v>
      </c>
      <c r="D14" s="61">
        <v>27</v>
      </c>
      <c r="E14" s="40">
        <f t="shared" si="1"/>
        <v>25.7</v>
      </c>
      <c r="F14" s="39">
        <f t="shared" si="0"/>
        <v>-78</v>
      </c>
      <c r="H14" s="41">
        <f t="shared" si="2"/>
        <v>1.1</v>
      </c>
      <c r="I14" s="42">
        <f t="shared" si="3"/>
        <v>0.1</v>
      </c>
      <c r="J14" s="42">
        <f t="shared" si="3"/>
        <v>0</v>
      </c>
    </row>
    <row r="15" spans="2:10" s="38" customFormat="1" ht="23.25" customHeight="1">
      <c r="B15" s="52" t="s">
        <v>58</v>
      </c>
      <c r="C15" s="61">
        <v>50</v>
      </c>
      <c r="D15" s="61">
        <v>0</v>
      </c>
      <c r="E15" s="40">
        <f t="shared" si="1"/>
        <v>0</v>
      </c>
      <c r="F15" s="39">
        <f t="shared" si="0"/>
        <v>-50</v>
      </c>
      <c r="H15" s="41">
        <f t="shared" si="2"/>
        <v>0</v>
      </c>
      <c r="I15" s="42">
        <f t="shared" si="3"/>
        <v>0.1</v>
      </c>
      <c r="J15" s="42">
        <f t="shared" si="3"/>
        <v>0</v>
      </c>
    </row>
    <row r="16" spans="2:10" s="38" customFormat="1" ht="23.25" customHeight="1">
      <c r="B16" s="52" t="s">
        <v>59</v>
      </c>
      <c r="C16" s="61">
        <v>102</v>
      </c>
      <c r="D16" s="61">
        <v>42</v>
      </c>
      <c r="E16" s="40">
        <f t="shared" si="1"/>
        <v>41.2</v>
      </c>
      <c r="F16" s="39">
        <f t="shared" si="0"/>
        <v>-60</v>
      </c>
      <c r="H16" s="41">
        <f t="shared" si="2"/>
        <v>1.7</v>
      </c>
      <c r="I16" s="42">
        <f t="shared" si="3"/>
        <v>0.1</v>
      </c>
      <c r="J16" s="42">
        <f t="shared" si="3"/>
        <v>0</v>
      </c>
    </row>
    <row r="17" spans="2:10" s="38" customFormat="1" ht="23.25" customHeight="1">
      <c r="B17" s="52" t="s">
        <v>60</v>
      </c>
      <c r="C17" s="61">
        <v>29</v>
      </c>
      <c r="D17" s="61">
        <v>102</v>
      </c>
      <c r="E17" s="40">
        <f t="shared" si="1"/>
        <v>351.7</v>
      </c>
      <c r="F17" s="39">
        <f t="shared" si="0"/>
        <v>73</v>
      </c>
      <c r="H17" s="41">
        <f t="shared" si="2"/>
        <v>4.2</v>
      </c>
      <c r="I17" s="42">
        <f t="shared" si="3"/>
        <v>0</v>
      </c>
      <c r="J17" s="42">
        <f t="shared" si="3"/>
        <v>0.1</v>
      </c>
    </row>
    <row r="18" spans="2:10" s="38" customFormat="1" ht="23.25" customHeight="1">
      <c r="B18" s="52" t="s">
        <v>61</v>
      </c>
      <c r="C18" s="61">
        <v>0</v>
      </c>
      <c r="D18" s="61">
        <v>0</v>
      </c>
      <c r="E18" s="40">
        <v>0</v>
      </c>
      <c r="F18" s="39">
        <f t="shared" si="0"/>
        <v>0</v>
      </c>
      <c r="H18" s="41">
        <f t="shared" si="2"/>
        <v>0</v>
      </c>
      <c r="I18" s="42">
        <f t="shared" si="3"/>
        <v>0</v>
      </c>
      <c r="J18" s="42">
        <f t="shared" si="3"/>
        <v>0</v>
      </c>
    </row>
    <row r="19" spans="2:10" s="38" customFormat="1" ht="23.25" customHeight="1">
      <c r="B19" s="52" t="s">
        <v>62</v>
      </c>
      <c r="C19" s="61">
        <v>39</v>
      </c>
      <c r="D19" s="61">
        <v>6</v>
      </c>
      <c r="E19" s="40">
        <f t="shared" si="1"/>
        <v>15.4</v>
      </c>
      <c r="F19" s="39">
        <f t="shared" si="0"/>
        <v>-33</v>
      </c>
      <c r="H19" s="43">
        <f t="shared" si="2"/>
        <v>0.2</v>
      </c>
      <c r="I19" s="42">
        <f t="shared" si="3"/>
        <v>0</v>
      </c>
      <c r="J19" s="42">
        <f t="shared" si="3"/>
        <v>0</v>
      </c>
    </row>
    <row r="20" spans="2:10" s="38" customFormat="1" ht="23.25" customHeight="1">
      <c r="B20" s="52" t="s">
        <v>63</v>
      </c>
      <c r="C20" s="61">
        <v>70</v>
      </c>
      <c r="D20" s="61">
        <v>91</v>
      </c>
      <c r="E20" s="40">
        <f t="shared" si="1"/>
        <v>130</v>
      </c>
      <c r="F20" s="39">
        <f t="shared" si="0"/>
        <v>21</v>
      </c>
      <c r="H20" s="43">
        <f t="shared" si="2"/>
        <v>3.7</v>
      </c>
      <c r="I20" s="42">
        <f t="shared" si="3"/>
        <v>0.1</v>
      </c>
      <c r="J20" s="42">
        <f t="shared" si="3"/>
        <v>0.1</v>
      </c>
    </row>
    <row r="21" spans="2:10" s="38" customFormat="1" ht="23.25" customHeight="1">
      <c r="B21" s="52" t="s">
        <v>64</v>
      </c>
      <c r="C21" s="61">
        <v>0</v>
      </c>
      <c r="D21" s="61">
        <v>0</v>
      </c>
      <c r="E21" s="40" t="e">
        <f t="shared" si="1"/>
        <v>#DIV/0!</v>
      </c>
      <c r="F21" s="39">
        <f t="shared" si="0"/>
        <v>0</v>
      </c>
      <c r="H21" s="43">
        <f t="shared" si="2"/>
        <v>0</v>
      </c>
      <c r="I21" s="42">
        <f t="shared" si="3"/>
        <v>0</v>
      </c>
      <c r="J21" s="42">
        <f t="shared" si="3"/>
        <v>0</v>
      </c>
    </row>
    <row r="22" spans="2:10" s="38" customFormat="1" ht="23.25" customHeight="1">
      <c r="B22" s="52" t="s">
        <v>65</v>
      </c>
      <c r="C22" s="61">
        <v>22</v>
      </c>
      <c r="D22" s="61">
        <v>13</v>
      </c>
      <c r="E22" s="40">
        <f t="shared" si="1"/>
        <v>59.1</v>
      </c>
      <c r="F22" s="39">
        <f t="shared" si="0"/>
        <v>-9</v>
      </c>
      <c r="H22" s="41">
        <f t="shared" si="2"/>
        <v>0.5</v>
      </c>
      <c r="I22" s="42">
        <f t="shared" si="3"/>
        <v>0</v>
      </c>
      <c r="J22" s="42">
        <f t="shared" si="3"/>
        <v>0</v>
      </c>
    </row>
    <row r="23" spans="2:10" s="38" customFormat="1" ht="23.25" customHeight="1">
      <c r="B23" s="52" t="s">
        <v>66</v>
      </c>
      <c r="C23" s="61">
        <v>27</v>
      </c>
      <c r="D23" s="61">
        <v>67</v>
      </c>
      <c r="E23" s="44">
        <f t="shared" si="1"/>
        <v>248.1</v>
      </c>
      <c r="F23" s="39">
        <f t="shared" si="0"/>
        <v>40</v>
      </c>
      <c r="H23" s="41">
        <f t="shared" si="2"/>
        <v>2.7</v>
      </c>
      <c r="I23" s="42">
        <f t="shared" si="3"/>
        <v>0</v>
      </c>
      <c r="J23" s="42">
        <f t="shared" si="3"/>
        <v>0.1</v>
      </c>
    </row>
    <row r="24" spans="2:10" s="38" customFormat="1" ht="23.25" customHeight="1">
      <c r="B24" s="52" t="s">
        <v>67</v>
      </c>
      <c r="C24" s="61">
        <v>250</v>
      </c>
      <c r="D24" s="61">
        <v>0</v>
      </c>
      <c r="E24" s="40">
        <f t="shared" si="1"/>
        <v>0</v>
      </c>
      <c r="F24" s="39">
        <f t="shared" si="0"/>
        <v>-250</v>
      </c>
      <c r="H24" s="41">
        <f t="shared" si="2"/>
        <v>0</v>
      </c>
      <c r="I24" s="42">
        <f t="shared" si="3"/>
        <v>0.3</v>
      </c>
      <c r="J24" s="42">
        <f t="shared" si="3"/>
        <v>0</v>
      </c>
    </row>
    <row r="25" spans="2:10" s="38" customFormat="1" ht="23.25" customHeight="1">
      <c r="B25" s="52" t="s">
        <v>68</v>
      </c>
      <c r="C25" s="61">
        <v>24</v>
      </c>
      <c r="D25" s="61">
        <v>54</v>
      </c>
      <c r="E25" s="40">
        <f t="shared" si="1"/>
        <v>225</v>
      </c>
      <c r="F25" s="39">
        <f t="shared" si="0"/>
        <v>30</v>
      </c>
      <c r="H25" s="41">
        <f t="shared" si="2"/>
        <v>2.2</v>
      </c>
      <c r="I25" s="42">
        <f t="shared" si="3"/>
        <v>0</v>
      </c>
      <c r="J25" s="42">
        <f t="shared" si="3"/>
        <v>0.1</v>
      </c>
    </row>
    <row r="26" spans="2:10" s="38" customFormat="1" ht="23.25" customHeight="1">
      <c r="B26" s="52" t="s">
        <v>69</v>
      </c>
      <c r="C26" s="61">
        <v>50</v>
      </c>
      <c r="D26" s="61">
        <v>11</v>
      </c>
      <c r="E26" s="40">
        <f t="shared" si="1"/>
        <v>22</v>
      </c>
      <c r="F26" s="39">
        <f t="shared" si="0"/>
        <v>-39</v>
      </c>
      <c r="H26" s="41">
        <f t="shared" si="2"/>
        <v>0.4</v>
      </c>
      <c r="I26" s="42">
        <f t="shared" si="3"/>
        <v>0.1</v>
      </c>
      <c r="J26" s="42">
        <f t="shared" si="3"/>
        <v>0</v>
      </c>
    </row>
    <row r="27" spans="2:10" s="38" customFormat="1" ht="23.25" customHeight="1">
      <c r="B27" s="52" t="s">
        <v>70</v>
      </c>
      <c r="C27" s="61">
        <v>130</v>
      </c>
      <c r="D27" s="61">
        <v>0</v>
      </c>
      <c r="E27" s="40">
        <f t="shared" si="1"/>
        <v>0</v>
      </c>
      <c r="F27" s="39">
        <f t="shared" si="0"/>
        <v>-130</v>
      </c>
      <c r="H27" s="41">
        <f t="shared" si="2"/>
        <v>0</v>
      </c>
      <c r="I27" s="42">
        <f t="shared" si="3"/>
        <v>0.1</v>
      </c>
      <c r="J27" s="42">
        <f t="shared" si="3"/>
        <v>0</v>
      </c>
    </row>
    <row r="28" spans="2:10" s="38" customFormat="1" ht="23.25" customHeight="1">
      <c r="B28" s="52" t="s">
        <v>71</v>
      </c>
      <c r="C28" s="61">
        <v>31</v>
      </c>
      <c r="D28" s="61">
        <v>37</v>
      </c>
      <c r="E28" s="40">
        <f t="shared" si="1"/>
        <v>119.4</v>
      </c>
      <c r="F28" s="39">
        <f t="shared" si="0"/>
        <v>6</v>
      </c>
      <c r="H28" s="41">
        <f t="shared" si="2"/>
        <v>1.5</v>
      </c>
      <c r="I28" s="42">
        <f t="shared" si="3"/>
        <v>0</v>
      </c>
      <c r="J28" s="42">
        <f t="shared" si="3"/>
        <v>0</v>
      </c>
    </row>
    <row r="29" spans="2:10" s="38" customFormat="1" ht="23.25" customHeight="1">
      <c r="B29" s="52" t="s">
        <v>72</v>
      </c>
      <c r="C29" s="61">
        <v>38</v>
      </c>
      <c r="D29" s="61">
        <v>55</v>
      </c>
      <c r="E29" s="40">
        <f t="shared" si="1"/>
        <v>144.7</v>
      </c>
      <c r="F29" s="39">
        <f t="shared" si="0"/>
        <v>17</v>
      </c>
      <c r="H29" s="41">
        <f t="shared" si="2"/>
        <v>2.2</v>
      </c>
      <c r="I29" s="42">
        <f t="shared" si="3"/>
        <v>0</v>
      </c>
      <c r="J29" s="42">
        <f t="shared" si="3"/>
        <v>0.1</v>
      </c>
    </row>
    <row r="30" spans="2:10" s="38" customFormat="1" ht="23.25" customHeight="1">
      <c r="B30" s="52" t="s">
        <v>73</v>
      </c>
      <c r="C30" s="61">
        <v>134</v>
      </c>
      <c r="D30" s="61">
        <v>285</v>
      </c>
      <c r="E30" s="40">
        <f t="shared" si="1"/>
        <v>212.7</v>
      </c>
      <c r="F30" s="39">
        <f t="shared" si="0"/>
        <v>151</v>
      </c>
      <c r="H30" s="41">
        <f t="shared" si="2"/>
        <v>11.6</v>
      </c>
      <c r="I30" s="42">
        <f t="shared" si="3"/>
        <v>0.1</v>
      </c>
      <c r="J30" s="42">
        <f t="shared" si="3"/>
        <v>0.3</v>
      </c>
    </row>
    <row r="31" spans="2:10" s="38" customFormat="1" ht="23.25" customHeight="1">
      <c r="B31" s="52" t="s">
        <v>74</v>
      </c>
      <c r="C31" s="61">
        <v>33</v>
      </c>
      <c r="D31" s="61">
        <v>49</v>
      </c>
      <c r="E31" s="40">
        <f t="shared" si="1"/>
        <v>148.5</v>
      </c>
      <c r="F31" s="39">
        <f t="shared" si="0"/>
        <v>16</v>
      </c>
      <c r="H31" s="41">
        <f t="shared" si="2"/>
        <v>2</v>
      </c>
      <c r="I31" s="42">
        <f t="shared" si="3"/>
        <v>0</v>
      </c>
      <c r="J31" s="42">
        <f t="shared" si="3"/>
        <v>0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8"/>
  <sheetViews>
    <sheetView view="pageBreakPreview" zoomScale="55" zoomScaleNormal="75" zoomScaleSheetLayoutView="55" zoomScalePageLayoutView="0" workbookViewId="0" topLeftCell="A1">
      <selection activeCell="B4" sqref="B4:C5"/>
    </sheetView>
  </sheetViews>
  <sheetFormatPr defaultColWidth="9.140625" defaultRowHeight="15"/>
  <cols>
    <col min="1" max="1" width="45.57421875" style="7" customWidth="1"/>
    <col min="2" max="3" width="13.421875" style="7" customWidth="1"/>
    <col min="4" max="4" width="12.7109375" style="7" customWidth="1"/>
    <col min="5" max="5" width="12.57421875" style="7" customWidth="1"/>
    <col min="6" max="7" width="9.140625" style="7" customWidth="1"/>
    <col min="8" max="8" width="9.140625" style="0" customWidth="1"/>
    <col min="9" max="16384" width="9.140625" style="7" customWidth="1"/>
  </cols>
  <sheetData>
    <row r="1" spans="1:5" s="3" customFormat="1" ht="41.25" customHeight="1">
      <c r="A1" s="144" t="s">
        <v>116</v>
      </c>
      <c r="B1" s="144"/>
      <c r="C1" s="144"/>
      <c r="D1" s="144"/>
      <c r="E1" s="144"/>
    </row>
    <row r="2" spans="1:5" s="3" customFormat="1" ht="21.75" customHeight="1">
      <c r="A2" s="145" t="s">
        <v>18</v>
      </c>
      <c r="B2" s="145"/>
      <c r="C2" s="145"/>
      <c r="D2" s="145"/>
      <c r="E2" s="145"/>
    </row>
    <row r="3" spans="1:5" s="5" customFormat="1" ht="14.25" customHeight="1">
      <c r="A3" s="4"/>
      <c r="B3" s="4"/>
      <c r="C3" s="4"/>
      <c r="D3" s="4"/>
      <c r="E3" s="72" t="s">
        <v>105</v>
      </c>
    </row>
    <row r="4" spans="1:5" s="5" customFormat="1" ht="21" customHeight="1">
      <c r="A4" s="146"/>
      <c r="B4" s="143" t="s">
        <v>130</v>
      </c>
      <c r="C4" s="143" t="s">
        <v>131</v>
      </c>
      <c r="D4" s="147" t="s">
        <v>46</v>
      </c>
      <c r="E4" s="147"/>
    </row>
    <row r="5" spans="1:5" s="5" customFormat="1" ht="40.5" customHeight="1">
      <c r="A5" s="146"/>
      <c r="B5" s="143"/>
      <c r="C5" s="143"/>
      <c r="D5" s="47" t="s">
        <v>48</v>
      </c>
      <c r="E5" s="78" t="s">
        <v>2</v>
      </c>
    </row>
    <row r="6" spans="1:5" s="6" customFormat="1" ht="22.5" customHeight="1">
      <c r="A6" s="47" t="s">
        <v>19</v>
      </c>
      <c r="B6" s="49">
        <f>SUM(B7:B22)</f>
        <v>3015</v>
      </c>
      <c r="C6" s="50">
        <f>SUM(C7:C22)</f>
        <v>2450</v>
      </c>
      <c r="D6" s="50">
        <f>C6-B6</f>
        <v>-565</v>
      </c>
      <c r="E6" s="79">
        <f>ROUND(C6/B6*100,1)</f>
        <v>81.3</v>
      </c>
    </row>
    <row r="7" spans="1:5" ht="39.75" customHeight="1">
      <c r="A7" s="80" t="s">
        <v>20</v>
      </c>
      <c r="B7" s="61">
        <v>10</v>
      </c>
      <c r="C7" s="61">
        <v>102</v>
      </c>
      <c r="D7" s="81">
        <f aca="true" t="shared" si="0" ref="D7:D22">C7-B7</f>
        <v>92</v>
      </c>
      <c r="E7" s="82">
        <f aca="true" t="shared" si="1" ref="E7:E22">ROUND(C7/B7*100,1)</f>
        <v>1020</v>
      </c>
    </row>
    <row r="8" spans="1:5" ht="27" customHeight="1">
      <c r="A8" s="80" t="s">
        <v>114</v>
      </c>
      <c r="B8" s="61">
        <v>13</v>
      </c>
      <c r="C8" s="61">
        <v>93</v>
      </c>
      <c r="D8" s="81">
        <f t="shared" si="0"/>
        <v>80</v>
      </c>
      <c r="E8" s="82">
        <v>0</v>
      </c>
    </row>
    <row r="9" spans="1:5" s="8" customFormat="1" ht="27" customHeight="1">
      <c r="A9" s="80" t="s">
        <v>21</v>
      </c>
      <c r="B9" s="61">
        <v>6</v>
      </c>
      <c r="C9" s="61">
        <v>3</v>
      </c>
      <c r="D9" s="81">
        <f t="shared" si="0"/>
        <v>-3</v>
      </c>
      <c r="E9" s="82">
        <f t="shared" si="1"/>
        <v>50</v>
      </c>
    </row>
    <row r="10" spans="1:5" ht="43.5" customHeight="1">
      <c r="A10" s="80" t="s">
        <v>22</v>
      </c>
      <c r="B10" s="61">
        <v>25</v>
      </c>
      <c r="C10" s="61">
        <v>54</v>
      </c>
      <c r="D10" s="81">
        <f t="shared" si="0"/>
        <v>29</v>
      </c>
      <c r="E10" s="82">
        <f t="shared" si="1"/>
        <v>216</v>
      </c>
    </row>
    <row r="11" spans="1:5" ht="42" customHeight="1">
      <c r="A11" s="80" t="s">
        <v>23</v>
      </c>
      <c r="B11" s="61">
        <v>21</v>
      </c>
      <c r="C11" s="61">
        <v>113</v>
      </c>
      <c r="D11" s="81">
        <f t="shared" si="0"/>
        <v>92</v>
      </c>
      <c r="E11" s="82">
        <f t="shared" si="1"/>
        <v>538.1</v>
      </c>
    </row>
    <row r="12" spans="1:5" ht="38.25" customHeight="1">
      <c r="A12" s="80" t="s">
        <v>24</v>
      </c>
      <c r="B12" s="61">
        <v>0</v>
      </c>
      <c r="C12" s="61">
        <v>0</v>
      </c>
      <c r="D12" s="81">
        <f t="shared" si="0"/>
        <v>0</v>
      </c>
      <c r="E12" s="82" t="e">
        <f t="shared" si="1"/>
        <v>#DIV/0!</v>
      </c>
    </row>
    <row r="13" spans="1:5" ht="28.5" customHeight="1">
      <c r="A13" s="80" t="s">
        <v>25</v>
      </c>
      <c r="B13" s="61">
        <v>3</v>
      </c>
      <c r="C13" s="61">
        <v>61</v>
      </c>
      <c r="D13" s="81">
        <f t="shared" si="0"/>
        <v>58</v>
      </c>
      <c r="E13" s="82">
        <f t="shared" si="1"/>
        <v>2033.3</v>
      </c>
    </row>
    <row r="14" spans="1:5" ht="28.5" customHeight="1">
      <c r="A14" s="80" t="s">
        <v>26</v>
      </c>
      <c r="B14" s="104">
        <v>17</v>
      </c>
      <c r="C14" s="104">
        <v>0</v>
      </c>
      <c r="D14" s="81">
        <f t="shared" si="0"/>
        <v>-17</v>
      </c>
      <c r="E14" s="82">
        <f t="shared" si="1"/>
        <v>0</v>
      </c>
    </row>
    <row r="15" spans="1:5" ht="28.5" customHeight="1">
      <c r="A15" s="80" t="s">
        <v>27</v>
      </c>
      <c r="B15" s="61">
        <v>1</v>
      </c>
      <c r="C15" s="61">
        <v>82</v>
      </c>
      <c r="D15" s="81">
        <f t="shared" si="0"/>
        <v>81</v>
      </c>
      <c r="E15" s="82">
        <f t="shared" si="1"/>
        <v>8200</v>
      </c>
    </row>
    <row r="16" spans="1:5" ht="37.5" customHeight="1">
      <c r="A16" s="80" t="s">
        <v>28</v>
      </c>
      <c r="B16" s="61">
        <v>9</v>
      </c>
      <c r="C16" s="61">
        <v>58</v>
      </c>
      <c r="D16" s="81">
        <f t="shared" si="0"/>
        <v>49</v>
      </c>
      <c r="E16" s="82">
        <f t="shared" si="1"/>
        <v>644.4</v>
      </c>
    </row>
    <row r="17" spans="1:5" ht="37.5" customHeight="1">
      <c r="A17" s="80" t="s">
        <v>29</v>
      </c>
      <c r="B17" s="61">
        <v>444</v>
      </c>
      <c r="C17" s="61">
        <v>698</v>
      </c>
      <c r="D17" s="81">
        <f t="shared" si="0"/>
        <v>254</v>
      </c>
      <c r="E17" s="82">
        <f t="shared" si="1"/>
        <v>157.2</v>
      </c>
    </row>
    <row r="18" spans="1:5" ht="37.5" customHeight="1">
      <c r="A18" s="80" t="s">
        <v>30</v>
      </c>
      <c r="B18" s="61">
        <v>2145</v>
      </c>
      <c r="C18" s="61">
        <v>841</v>
      </c>
      <c r="D18" s="81">
        <f t="shared" si="0"/>
        <v>-1304</v>
      </c>
      <c r="E18" s="82">
        <f t="shared" si="1"/>
        <v>39.2</v>
      </c>
    </row>
    <row r="19" spans="1:5" ht="30" customHeight="1">
      <c r="A19" s="80" t="s">
        <v>31</v>
      </c>
      <c r="B19" s="61">
        <v>179</v>
      </c>
      <c r="C19" s="61">
        <v>95</v>
      </c>
      <c r="D19" s="81">
        <f t="shared" si="0"/>
        <v>-84</v>
      </c>
      <c r="E19" s="82">
        <f t="shared" si="1"/>
        <v>53.1</v>
      </c>
    </row>
    <row r="20" spans="1:5" ht="35.25" customHeight="1">
      <c r="A20" s="80" t="s">
        <v>32</v>
      </c>
      <c r="B20" s="61">
        <v>142</v>
      </c>
      <c r="C20" s="61">
        <v>250</v>
      </c>
      <c r="D20" s="81">
        <f t="shared" si="0"/>
        <v>108</v>
      </c>
      <c r="E20" s="82">
        <f t="shared" si="1"/>
        <v>176.1</v>
      </c>
    </row>
    <row r="21" spans="1:5" ht="41.25" customHeight="1">
      <c r="A21" s="80" t="s">
        <v>33</v>
      </c>
      <c r="B21" s="61">
        <v>0</v>
      </c>
      <c r="C21" s="61">
        <v>0</v>
      </c>
      <c r="D21" s="81">
        <f t="shared" si="0"/>
        <v>0</v>
      </c>
      <c r="E21" s="82" t="e">
        <f t="shared" si="1"/>
        <v>#DIV/0!</v>
      </c>
    </row>
    <row r="22" spans="1:5" ht="19.5" customHeight="1">
      <c r="A22" s="80" t="s">
        <v>34</v>
      </c>
      <c r="B22" s="61">
        <v>0</v>
      </c>
      <c r="C22" s="61">
        <v>0</v>
      </c>
      <c r="D22" s="81">
        <f t="shared" si="0"/>
        <v>0</v>
      </c>
      <c r="E22" s="82" t="e">
        <f t="shared" si="1"/>
        <v>#DIV/0!</v>
      </c>
    </row>
    <row r="23" spans="6:8" ht="15">
      <c r="F23"/>
      <c r="H23" s="7"/>
    </row>
    <row r="24" spans="6:8" ht="15">
      <c r="F24"/>
      <c r="H24" s="7"/>
    </row>
    <row r="25" spans="6:8" ht="15">
      <c r="F25"/>
      <c r="H25" s="7"/>
    </row>
    <row r="26" spans="6:8" ht="15">
      <c r="F26"/>
      <c r="H26" s="7"/>
    </row>
    <row r="27" spans="6:8" ht="15">
      <c r="F27"/>
      <c r="H27" s="7"/>
    </row>
    <row r="28" spans="6:8" ht="15">
      <c r="F28"/>
      <c r="H28" s="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7"/>
  <sheetViews>
    <sheetView view="pageBreakPreview" zoomScale="55" zoomScaleNormal="75" zoomScaleSheetLayoutView="55" zoomScalePageLayoutView="0" workbookViewId="0" topLeftCell="A1">
      <selection activeCell="B27" sqref="B27:B28"/>
    </sheetView>
  </sheetViews>
  <sheetFormatPr defaultColWidth="9.140625" defaultRowHeight="15"/>
  <cols>
    <col min="1" max="1" width="52.8515625" style="7" customWidth="1"/>
    <col min="2" max="3" width="16.421875" style="7" customWidth="1"/>
    <col min="4" max="5" width="16.7109375" style="7" customWidth="1"/>
    <col min="6" max="16384" width="9.140625" style="7" customWidth="1"/>
  </cols>
  <sheetData>
    <row r="1" spans="1:5" s="3" customFormat="1" ht="49.5" customHeight="1">
      <c r="A1" s="148" t="s">
        <v>117</v>
      </c>
      <c r="B1" s="148"/>
      <c r="C1" s="148"/>
      <c r="D1" s="148"/>
      <c r="E1" s="148"/>
    </row>
    <row r="2" spans="1:5" s="3" customFormat="1" ht="20.25" customHeight="1">
      <c r="A2" s="149" t="s">
        <v>35</v>
      </c>
      <c r="B2" s="149"/>
      <c r="C2" s="149"/>
      <c r="D2" s="149"/>
      <c r="E2" s="149"/>
    </row>
    <row r="3" spans="1:5" s="3" customFormat="1" ht="22.5" customHeight="1">
      <c r="A3" s="46"/>
      <c r="B3" s="46"/>
      <c r="C3" s="46"/>
      <c r="D3" s="46"/>
      <c r="E3" s="46" t="s">
        <v>105</v>
      </c>
    </row>
    <row r="4" spans="1:5" s="5" customFormat="1" ht="25.5" customHeight="1">
      <c r="A4" s="146"/>
      <c r="B4" s="143" t="s">
        <v>130</v>
      </c>
      <c r="C4" s="143" t="s">
        <v>131</v>
      </c>
      <c r="D4" s="150" t="s">
        <v>46</v>
      </c>
      <c r="E4" s="150"/>
    </row>
    <row r="5" spans="1:5" s="5" customFormat="1" ht="36.75" customHeight="1">
      <c r="A5" s="146"/>
      <c r="B5" s="143"/>
      <c r="C5" s="143"/>
      <c r="D5" s="48" t="s">
        <v>48</v>
      </c>
      <c r="E5" s="48" t="s">
        <v>2</v>
      </c>
    </row>
    <row r="6" spans="1:5" s="11" customFormat="1" ht="28.5" customHeight="1">
      <c r="A6" s="83" t="s">
        <v>19</v>
      </c>
      <c r="B6" s="10">
        <f>SUM(B7:B15)</f>
        <v>3015</v>
      </c>
      <c r="C6" s="10">
        <f>SUM(C7:C15)</f>
        <v>2450</v>
      </c>
      <c r="D6" s="10">
        <f>C6-B6</f>
        <v>-565</v>
      </c>
      <c r="E6" s="84">
        <f>ROUND(C6/B6*100,1)</f>
        <v>81.3</v>
      </c>
    </row>
    <row r="7" spans="1:5" ht="42.75" customHeight="1">
      <c r="A7" s="85" t="s">
        <v>36</v>
      </c>
      <c r="B7" s="104">
        <v>787</v>
      </c>
      <c r="C7" s="104">
        <v>466</v>
      </c>
      <c r="D7" s="12">
        <f aca="true" t="shared" si="0" ref="D7:D15">C7-B7</f>
        <v>-321</v>
      </c>
      <c r="E7" s="86">
        <f aca="true" t="shared" si="1" ref="E7:E15">ROUND(C7/B7*100,1)</f>
        <v>59.2</v>
      </c>
    </row>
    <row r="8" spans="1:5" ht="29.25" customHeight="1">
      <c r="A8" s="85" t="s">
        <v>37</v>
      </c>
      <c r="B8" s="61">
        <v>1047</v>
      </c>
      <c r="C8" s="61">
        <v>308</v>
      </c>
      <c r="D8" s="12">
        <f t="shared" si="0"/>
        <v>-739</v>
      </c>
      <c r="E8" s="86">
        <f t="shared" si="1"/>
        <v>29.4</v>
      </c>
    </row>
    <row r="9" spans="1:5" s="8" customFormat="1" ht="25.5" customHeight="1">
      <c r="A9" s="85" t="s">
        <v>38</v>
      </c>
      <c r="B9" s="61">
        <v>475</v>
      </c>
      <c r="C9" s="61">
        <v>493</v>
      </c>
      <c r="D9" s="12">
        <f t="shared" si="0"/>
        <v>18</v>
      </c>
      <c r="E9" s="86">
        <f t="shared" si="1"/>
        <v>103.8</v>
      </c>
    </row>
    <row r="10" spans="1:5" ht="36.75" customHeight="1">
      <c r="A10" s="85" t="s">
        <v>39</v>
      </c>
      <c r="B10" s="61">
        <v>51</v>
      </c>
      <c r="C10" s="61">
        <v>75</v>
      </c>
      <c r="D10" s="12">
        <f t="shared" si="0"/>
        <v>24</v>
      </c>
      <c r="E10" s="86">
        <f t="shared" si="1"/>
        <v>147.1</v>
      </c>
    </row>
    <row r="11" spans="1:5" ht="24" customHeight="1">
      <c r="A11" s="85" t="s">
        <v>40</v>
      </c>
      <c r="B11" s="61">
        <v>82</v>
      </c>
      <c r="C11" s="61">
        <v>219</v>
      </c>
      <c r="D11" s="12">
        <f t="shared" si="0"/>
        <v>137</v>
      </c>
      <c r="E11" s="86">
        <f t="shared" si="1"/>
        <v>267.1</v>
      </c>
    </row>
    <row r="12" spans="1:5" ht="59.25" customHeight="1">
      <c r="A12" s="85" t="s">
        <v>41</v>
      </c>
      <c r="B12" s="61">
        <v>3</v>
      </c>
      <c r="C12" s="61">
        <v>1</v>
      </c>
      <c r="D12" s="12">
        <f t="shared" si="0"/>
        <v>-2</v>
      </c>
      <c r="E12" s="86">
        <f t="shared" si="1"/>
        <v>33.3</v>
      </c>
    </row>
    <row r="13" spans="1:5" ht="30.75" customHeight="1">
      <c r="A13" s="85" t="s">
        <v>42</v>
      </c>
      <c r="B13" s="61">
        <v>142</v>
      </c>
      <c r="C13" s="61">
        <v>257</v>
      </c>
      <c r="D13" s="12">
        <f t="shared" si="0"/>
        <v>115</v>
      </c>
      <c r="E13" s="86">
        <f t="shared" si="1"/>
        <v>181</v>
      </c>
    </row>
    <row r="14" spans="1:5" ht="75" customHeight="1">
      <c r="A14" s="85" t="s">
        <v>43</v>
      </c>
      <c r="B14" s="61">
        <v>63</v>
      </c>
      <c r="C14" s="61">
        <v>142</v>
      </c>
      <c r="D14" s="12">
        <f t="shared" si="0"/>
        <v>79</v>
      </c>
      <c r="E14" s="86">
        <f t="shared" si="1"/>
        <v>225.4</v>
      </c>
    </row>
    <row r="15" spans="1:5" ht="33" customHeight="1">
      <c r="A15" s="85" t="s">
        <v>44</v>
      </c>
      <c r="B15" s="61">
        <v>365</v>
      </c>
      <c r="C15" s="61">
        <v>489</v>
      </c>
      <c r="D15" s="12">
        <f t="shared" si="0"/>
        <v>124</v>
      </c>
      <c r="E15" s="86">
        <f t="shared" si="1"/>
        <v>134</v>
      </c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8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H10" sqref="H10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10.7109375" style="1" customWidth="1"/>
    <col min="4" max="5" width="10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154" t="s">
        <v>102</v>
      </c>
      <c r="B1" s="154"/>
      <c r="C1" s="154"/>
      <c r="D1" s="154"/>
      <c r="E1" s="154"/>
    </row>
    <row r="2" spans="1:5" ht="5.25" customHeight="1">
      <c r="A2" s="155"/>
      <c r="B2" s="155"/>
      <c r="C2" s="155"/>
      <c r="D2" s="155"/>
      <c r="E2" s="155"/>
    </row>
    <row r="3" spans="1:5" ht="18" customHeight="1">
      <c r="A3" s="156" t="s">
        <v>0</v>
      </c>
      <c r="B3" s="156" t="s">
        <v>133</v>
      </c>
      <c r="C3" s="156" t="s">
        <v>134</v>
      </c>
      <c r="D3" s="157" t="s">
        <v>1</v>
      </c>
      <c r="E3" s="157"/>
    </row>
    <row r="4" spans="1:5" ht="29.25" customHeight="1">
      <c r="A4" s="156"/>
      <c r="B4" s="156"/>
      <c r="C4" s="156"/>
      <c r="D4" s="2" t="s">
        <v>2</v>
      </c>
      <c r="E4" s="70" t="s">
        <v>104</v>
      </c>
    </row>
    <row r="5" spans="1:6" ht="21" customHeight="1">
      <c r="A5" s="21" t="s">
        <v>76</v>
      </c>
      <c r="B5" s="14">
        <v>35269</v>
      </c>
      <c r="C5" s="14">
        <v>33649</v>
      </c>
      <c r="D5" s="13">
        <f aca="true" t="shared" si="0" ref="D5:D19">ROUND(C5/B5*100,1)</f>
        <v>95.4</v>
      </c>
      <c r="E5" s="59">
        <f aca="true" t="shared" si="1" ref="E5:E19">C5-B5</f>
        <v>-1620</v>
      </c>
      <c r="F5" s="1" t="s">
        <v>3</v>
      </c>
    </row>
    <row r="6" spans="1:5" ht="15.75">
      <c r="A6" s="22" t="s">
        <v>4</v>
      </c>
      <c r="B6" s="56">
        <v>18444</v>
      </c>
      <c r="C6" s="56">
        <v>15833</v>
      </c>
      <c r="D6" s="16">
        <f t="shared" si="0"/>
        <v>85.8</v>
      </c>
      <c r="E6" s="53">
        <f t="shared" si="1"/>
        <v>-2611</v>
      </c>
    </row>
    <row r="7" spans="1:7" ht="33" customHeight="1">
      <c r="A7" s="21" t="s">
        <v>77</v>
      </c>
      <c r="B7" s="14">
        <v>19833</v>
      </c>
      <c r="C7" s="20">
        <v>20013</v>
      </c>
      <c r="D7" s="13">
        <f t="shared" si="0"/>
        <v>100.9</v>
      </c>
      <c r="E7" s="59">
        <f t="shared" si="1"/>
        <v>180</v>
      </c>
      <c r="F7" s="119"/>
      <c r="G7" s="120"/>
    </row>
    <row r="8" spans="1:7" ht="31.5">
      <c r="A8" s="23" t="s">
        <v>78</v>
      </c>
      <c r="B8" s="56">
        <v>8960</v>
      </c>
      <c r="C8" s="57">
        <v>8866</v>
      </c>
      <c r="D8" s="13">
        <f t="shared" si="0"/>
        <v>99</v>
      </c>
      <c r="E8" s="59">
        <f t="shared" si="1"/>
        <v>-94</v>
      </c>
      <c r="F8" s="119"/>
      <c r="G8" s="120"/>
    </row>
    <row r="9" spans="1:7" ht="33" customHeight="1">
      <c r="A9" s="24" t="s">
        <v>5</v>
      </c>
      <c r="B9" s="17">
        <v>45.2</v>
      </c>
      <c r="C9" s="17">
        <v>44.3</v>
      </c>
      <c r="D9" s="55" t="s">
        <v>6</v>
      </c>
      <c r="E9" s="71">
        <f t="shared" si="1"/>
        <v>-0.9000000000000057</v>
      </c>
      <c r="F9" s="121"/>
      <c r="G9" s="120"/>
    </row>
    <row r="10" spans="1:7" ht="33" customHeight="1">
      <c r="A10" s="22" t="s">
        <v>79</v>
      </c>
      <c r="B10" s="56">
        <v>21</v>
      </c>
      <c r="C10" s="56">
        <v>19</v>
      </c>
      <c r="D10" s="18">
        <f>ROUND(C10/B10*100,1)</f>
        <v>90.5</v>
      </c>
      <c r="E10" s="60">
        <f>C10-B10</f>
        <v>-2</v>
      </c>
      <c r="F10" s="121"/>
      <c r="G10" s="120"/>
    </row>
    <row r="11" spans="1:7" ht="36" customHeight="1">
      <c r="A11" s="22" t="s">
        <v>129</v>
      </c>
      <c r="B11" s="56">
        <v>303</v>
      </c>
      <c r="C11" s="56">
        <v>167</v>
      </c>
      <c r="D11" s="18">
        <f>ROUND(C11/B11*100,1)</f>
        <v>55.1</v>
      </c>
      <c r="E11" s="60">
        <f>C11-B11</f>
        <v>-136</v>
      </c>
      <c r="F11" s="121"/>
      <c r="G11" s="120"/>
    </row>
    <row r="12" spans="1:5" ht="33" customHeight="1">
      <c r="A12" s="22" t="s">
        <v>80</v>
      </c>
      <c r="B12" s="57">
        <v>4468</v>
      </c>
      <c r="C12" s="56">
        <v>4609</v>
      </c>
      <c r="D12" s="16">
        <f t="shared" si="0"/>
        <v>103.2</v>
      </c>
      <c r="E12" s="53">
        <f t="shared" si="1"/>
        <v>141</v>
      </c>
    </row>
    <row r="13" spans="1:5" ht="16.5" customHeight="1">
      <c r="A13" s="22" t="s">
        <v>81</v>
      </c>
      <c r="B13" s="57">
        <v>1327</v>
      </c>
      <c r="C13" s="56">
        <v>1632</v>
      </c>
      <c r="D13" s="16">
        <f>ROUND(C13/B13*100,1)</f>
        <v>123</v>
      </c>
      <c r="E13" s="53">
        <f>C13-B13</f>
        <v>305</v>
      </c>
    </row>
    <row r="14" spans="1:5" ht="17.25" customHeight="1">
      <c r="A14" s="22" t="s">
        <v>82</v>
      </c>
      <c r="B14" s="57">
        <v>0</v>
      </c>
      <c r="C14" s="56">
        <v>4</v>
      </c>
      <c r="D14" s="16" t="e">
        <f>ROUND(C14/B14*100,1)</f>
        <v>#DIV/0!</v>
      </c>
      <c r="E14" s="53">
        <f>C14-B14</f>
        <v>4</v>
      </c>
    </row>
    <row r="15" spans="1:5" ht="33.75" customHeight="1">
      <c r="A15" s="21" t="s">
        <v>83</v>
      </c>
      <c r="B15" s="20">
        <v>6027</v>
      </c>
      <c r="C15" s="58">
        <v>5983</v>
      </c>
      <c r="D15" s="13">
        <f t="shared" si="0"/>
        <v>99.3</v>
      </c>
      <c r="E15" s="59">
        <f t="shared" si="1"/>
        <v>-44</v>
      </c>
    </row>
    <row r="16" spans="1:6" ht="31.5">
      <c r="A16" s="22" t="s">
        <v>84</v>
      </c>
      <c r="B16" s="56">
        <v>4344</v>
      </c>
      <c r="C16" s="56">
        <v>4395</v>
      </c>
      <c r="D16" s="19">
        <f t="shared" si="0"/>
        <v>101.2</v>
      </c>
      <c r="E16" s="53">
        <f t="shared" si="1"/>
        <v>51</v>
      </c>
      <c r="F16" s="122"/>
    </row>
    <row r="17" spans="1:6" ht="15.75">
      <c r="A17" s="21" t="s">
        <v>12</v>
      </c>
      <c r="B17" s="20">
        <v>23665</v>
      </c>
      <c r="C17" s="20">
        <v>25393</v>
      </c>
      <c r="D17" s="13">
        <f t="shared" si="0"/>
        <v>107.3</v>
      </c>
      <c r="E17" s="59">
        <f t="shared" si="1"/>
        <v>1728</v>
      </c>
      <c r="F17" s="122"/>
    </row>
    <row r="18" spans="1:6" ht="16.5" customHeight="1">
      <c r="A18" s="22" t="s">
        <v>4</v>
      </c>
      <c r="B18" s="57">
        <v>22222</v>
      </c>
      <c r="C18" s="57">
        <v>23612</v>
      </c>
      <c r="D18" s="16">
        <f t="shared" si="0"/>
        <v>106.3</v>
      </c>
      <c r="E18" s="53">
        <f t="shared" si="1"/>
        <v>1390</v>
      </c>
      <c r="F18" s="122"/>
    </row>
    <row r="19" spans="1:6" ht="21" customHeight="1">
      <c r="A19" s="21" t="s">
        <v>126</v>
      </c>
      <c r="B19" s="20">
        <v>1790</v>
      </c>
      <c r="C19" s="14">
        <v>2156</v>
      </c>
      <c r="D19" s="16">
        <f t="shared" si="0"/>
        <v>120.4</v>
      </c>
      <c r="E19" s="53">
        <f t="shared" si="1"/>
        <v>366</v>
      </c>
      <c r="F19" s="122"/>
    </row>
    <row r="20" spans="1:5" ht="9" customHeight="1">
      <c r="A20" s="152" t="s">
        <v>75</v>
      </c>
      <c r="B20" s="152"/>
      <c r="C20" s="152"/>
      <c r="D20" s="152"/>
      <c r="E20" s="152"/>
    </row>
    <row r="21" spans="1:5" ht="21.75" customHeight="1">
      <c r="A21" s="153"/>
      <c r="B21" s="153"/>
      <c r="C21" s="153"/>
      <c r="D21" s="153"/>
      <c r="E21" s="153"/>
    </row>
    <row r="22" spans="1:8" ht="21.75" customHeight="1">
      <c r="A22" s="21" t="s">
        <v>76</v>
      </c>
      <c r="B22" s="20">
        <v>12623</v>
      </c>
      <c r="C22" s="14">
        <v>12097</v>
      </c>
      <c r="D22" s="13">
        <f>ROUND(C22/B22*100,1)</f>
        <v>95.8</v>
      </c>
      <c r="E22" s="59">
        <f>C22-B22</f>
        <v>-526</v>
      </c>
      <c r="G22" s="123"/>
      <c r="H22" s="123"/>
    </row>
    <row r="23" spans="1:5" ht="15.75">
      <c r="A23" s="21" t="s">
        <v>106</v>
      </c>
      <c r="B23" s="20">
        <v>8330</v>
      </c>
      <c r="C23" s="14">
        <v>7960</v>
      </c>
      <c r="D23" s="13">
        <f>ROUND(C23/B23*100,1)</f>
        <v>95.6</v>
      </c>
      <c r="E23" s="59">
        <f>C23-B23</f>
        <v>-370</v>
      </c>
    </row>
    <row r="24" spans="1:5" ht="21" customHeight="1">
      <c r="A24" s="21" t="s">
        <v>107</v>
      </c>
      <c r="B24" s="14">
        <v>2237</v>
      </c>
      <c r="C24" s="14">
        <v>2189</v>
      </c>
      <c r="D24" s="13">
        <f>ROUND(C24/B24*100,1)</f>
        <v>97.9</v>
      </c>
      <c r="E24" s="59">
        <f>C24-B24</f>
        <v>-48</v>
      </c>
    </row>
    <row r="25" spans="1:5" ht="34.5" customHeight="1">
      <c r="A25" s="21" t="s">
        <v>108</v>
      </c>
      <c r="B25" s="14">
        <v>1890</v>
      </c>
      <c r="C25" s="14">
        <v>1388</v>
      </c>
      <c r="D25" s="13">
        <f>ROUND(C25/B25*100,1)</f>
        <v>73.4</v>
      </c>
      <c r="E25" s="59">
        <f>C25-B25</f>
        <v>-502</v>
      </c>
    </row>
    <row r="26" spans="1:10" ht="33" customHeight="1">
      <c r="A26" s="25" t="s">
        <v>7</v>
      </c>
      <c r="B26" s="14">
        <v>3933</v>
      </c>
      <c r="C26" s="14">
        <v>4951</v>
      </c>
      <c r="D26" s="13">
        <f>ROUND(C26/B26*100,1)</f>
        <v>125.9</v>
      </c>
      <c r="E26" s="2">
        <f>C26-B26</f>
        <v>1018</v>
      </c>
      <c r="F26" s="122"/>
      <c r="G26" s="122"/>
      <c r="I26" s="122"/>
      <c r="J26" s="124"/>
    </row>
    <row r="27" spans="1:5" ht="33" customHeight="1">
      <c r="A27" s="21" t="s">
        <v>8</v>
      </c>
      <c r="B27" s="15">
        <v>6</v>
      </c>
      <c r="C27" s="15">
        <v>6</v>
      </c>
      <c r="D27" s="55" t="s">
        <v>6</v>
      </c>
      <c r="E27" s="54">
        <f>C27-B27</f>
        <v>0</v>
      </c>
    </row>
    <row r="28" spans="1:5" ht="33" customHeight="1">
      <c r="A28" s="151"/>
      <c r="B28" s="151"/>
      <c r="C28" s="151"/>
      <c r="D28" s="151"/>
      <c r="E28" s="151"/>
    </row>
  </sheetData>
  <sheetProtection/>
  <mergeCells count="8">
    <mergeCell ref="A28:E28"/>
    <mergeCell ref="A20:E21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BJ58"/>
  <sheetViews>
    <sheetView zoomScale="80" zoomScaleNormal="80" zoomScalePageLayoutView="0" workbookViewId="0" topLeftCell="A2">
      <selection activeCell="A4" sqref="A4:A9"/>
    </sheetView>
  </sheetViews>
  <sheetFormatPr defaultColWidth="9.140625" defaultRowHeight="15"/>
  <cols>
    <col min="1" max="1" width="19.57421875" style="95" customWidth="1"/>
    <col min="2" max="3" width="7.28125" style="95" customWidth="1"/>
    <col min="4" max="4" width="6.28125" style="95" customWidth="1"/>
    <col min="5" max="5" width="6.8515625" style="95" customWidth="1"/>
    <col min="6" max="6" width="7.57421875" style="95" customWidth="1"/>
    <col min="7" max="7" width="7.00390625" style="95" customWidth="1"/>
    <col min="8" max="8" width="6.57421875" style="95" customWidth="1"/>
    <col min="9" max="9" width="6.8515625" style="95" customWidth="1"/>
    <col min="10" max="11" width="7.00390625" style="95" customWidth="1"/>
    <col min="12" max="13" width="6.8515625" style="95" customWidth="1"/>
    <col min="14" max="15" width="7.421875" style="95" customWidth="1"/>
    <col min="16" max="17" width="6.8515625" style="95" customWidth="1"/>
    <col min="18" max="19" width="7.421875" style="95" customWidth="1"/>
    <col min="20" max="21" width="6.8515625" style="95" customWidth="1"/>
    <col min="22" max="25" width="7.7109375" style="95" customWidth="1"/>
    <col min="26" max="27" width="7.140625" style="95" customWidth="1"/>
    <col min="28" max="29" width="7.7109375" style="95" customWidth="1"/>
    <col min="30" max="30" width="7.421875" style="95" customWidth="1"/>
    <col min="31" max="31" width="7.8515625" style="95" customWidth="1"/>
    <col min="32" max="33" width="7.7109375" style="95" customWidth="1"/>
    <col min="34" max="35" width="6.7109375" style="95" customWidth="1"/>
    <col min="36" max="37" width="7.7109375" style="95" customWidth="1"/>
    <col min="38" max="39" width="6.57421875" style="95" customWidth="1"/>
    <col min="40" max="40" width="7.7109375" style="95" customWidth="1"/>
    <col min="41" max="41" width="6.57421875" style="95" customWidth="1"/>
    <col min="42" max="43" width="7.421875" style="95" customWidth="1"/>
    <col min="44" max="45" width="6.57421875" style="95" customWidth="1"/>
    <col min="46" max="47" width="7.28125" style="95" customWidth="1"/>
    <col min="48" max="49" width="6.57421875" style="95" customWidth="1"/>
    <col min="50" max="51" width="7.421875" style="95" customWidth="1"/>
    <col min="52" max="60" width="6.57421875" style="95" customWidth="1"/>
    <col min="61" max="61" width="7.140625" style="95" customWidth="1"/>
    <col min="62" max="16384" width="9.140625" style="95" customWidth="1"/>
  </cols>
  <sheetData>
    <row r="1" ht="12.75" hidden="1"/>
    <row r="2" spans="1:56" ht="21.75" customHeight="1">
      <c r="A2" s="93"/>
      <c r="B2" s="176" t="s">
        <v>115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P2" s="97"/>
      <c r="AQ2" s="97"/>
      <c r="AR2" s="97"/>
      <c r="AS2" s="97"/>
      <c r="AT2" s="96"/>
      <c r="AV2" s="96"/>
      <c r="AW2" s="96"/>
      <c r="AY2" s="97"/>
      <c r="BD2" s="97"/>
    </row>
    <row r="3" spans="1:61" ht="21.75" customHeight="1">
      <c r="A3" s="98"/>
      <c r="B3" s="177" t="s">
        <v>132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73"/>
      <c r="S3" s="73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7" t="s">
        <v>122</v>
      </c>
      <c r="AP3" s="99"/>
      <c r="AQ3" s="99"/>
      <c r="AR3" s="99"/>
      <c r="AS3" s="99"/>
      <c r="AT3" s="100"/>
      <c r="AU3" s="100"/>
      <c r="AV3" s="100"/>
      <c r="AW3" s="100"/>
      <c r="AX3" s="100"/>
      <c r="AY3" s="100"/>
      <c r="BI3" s="97" t="s">
        <v>122</v>
      </c>
    </row>
    <row r="4" spans="1:61" ht="11.25" customHeight="1">
      <c r="A4" s="170"/>
      <c r="B4" s="171" t="s">
        <v>9</v>
      </c>
      <c r="C4" s="171"/>
      <c r="D4" s="171"/>
      <c r="E4" s="171"/>
      <c r="F4" s="171" t="s">
        <v>10</v>
      </c>
      <c r="G4" s="171"/>
      <c r="H4" s="171"/>
      <c r="I4" s="171"/>
      <c r="J4" s="171" t="s">
        <v>109</v>
      </c>
      <c r="K4" s="171"/>
      <c r="L4" s="171"/>
      <c r="M4" s="171"/>
      <c r="N4" s="171" t="s">
        <v>110</v>
      </c>
      <c r="O4" s="171"/>
      <c r="P4" s="171"/>
      <c r="Q4" s="171"/>
      <c r="R4" s="171" t="s">
        <v>111</v>
      </c>
      <c r="S4" s="171"/>
      <c r="T4" s="171"/>
      <c r="U4" s="171"/>
      <c r="V4" s="159" t="s">
        <v>11</v>
      </c>
      <c r="W4" s="160"/>
      <c r="X4" s="160"/>
      <c r="Y4" s="161"/>
      <c r="Z4" s="174" t="s">
        <v>118</v>
      </c>
      <c r="AA4" s="175"/>
      <c r="AB4" s="175"/>
      <c r="AC4" s="175"/>
      <c r="AD4" s="175"/>
      <c r="AE4" s="175"/>
      <c r="AF4" s="175"/>
      <c r="AG4" s="172"/>
      <c r="AH4" s="171" t="s">
        <v>112</v>
      </c>
      <c r="AI4" s="171"/>
      <c r="AJ4" s="171"/>
      <c r="AK4" s="171"/>
      <c r="AL4" s="178" t="s">
        <v>121</v>
      </c>
      <c r="AM4" s="178"/>
      <c r="AN4" s="178"/>
      <c r="AO4" s="178"/>
      <c r="AP4" s="173" t="s">
        <v>12</v>
      </c>
      <c r="AQ4" s="173"/>
      <c r="AR4" s="173"/>
      <c r="AS4" s="173"/>
      <c r="AT4" s="171" t="s">
        <v>49</v>
      </c>
      <c r="AU4" s="171"/>
      <c r="AV4" s="171"/>
      <c r="AW4" s="171"/>
      <c r="AX4" s="171" t="s">
        <v>13</v>
      </c>
      <c r="AY4" s="171"/>
      <c r="AZ4" s="171"/>
      <c r="BA4" s="171"/>
      <c r="BB4" s="171" t="s">
        <v>113</v>
      </c>
      <c r="BC4" s="171"/>
      <c r="BD4" s="171"/>
      <c r="BE4" s="159" t="s">
        <v>124</v>
      </c>
      <c r="BF4" s="160"/>
      <c r="BG4" s="160"/>
      <c r="BH4" s="160"/>
      <c r="BI4" s="161"/>
    </row>
    <row r="5" spans="1:61" ht="9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66"/>
      <c r="W5" s="167"/>
      <c r="X5" s="167"/>
      <c r="Y5" s="168"/>
      <c r="Z5" s="172" t="s">
        <v>119</v>
      </c>
      <c r="AA5" s="173"/>
      <c r="AB5" s="173"/>
      <c r="AC5" s="173"/>
      <c r="AD5" s="159" t="s">
        <v>120</v>
      </c>
      <c r="AE5" s="160"/>
      <c r="AF5" s="160"/>
      <c r="AG5" s="161"/>
      <c r="AH5" s="171"/>
      <c r="AI5" s="171"/>
      <c r="AJ5" s="171"/>
      <c r="AK5" s="171"/>
      <c r="AL5" s="178"/>
      <c r="AM5" s="178"/>
      <c r="AN5" s="178"/>
      <c r="AO5" s="178"/>
      <c r="AP5" s="173"/>
      <c r="AQ5" s="173"/>
      <c r="AR5" s="173"/>
      <c r="AS5" s="173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66"/>
      <c r="BF5" s="167"/>
      <c r="BG5" s="167"/>
      <c r="BH5" s="167"/>
      <c r="BI5" s="168"/>
    </row>
    <row r="6" spans="1:61" ht="44.25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62"/>
      <c r="W6" s="163"/>
      <c r="X6" s="163"/>
      <c r="Y6" s="164"/>
      <c r="Z6" s="172"/>
      <c r="AA6" s="173"/>
      <c r="AB6" s="173"/>
      <c r="AC6" s="173"/>
      <c r="AD6" s="162"/>
      <c r="AE6" s="163"/>
      <c r="AF6" s="163"/>
      <c r="AG6" s="164"/>
      <c r="AH6" s="171"/>
      <c r="AI6" s="171"/>
      <c r="AJ6" s="171"/>
      <c r="AK6" s="171"/>
      <c r="AL6" s="178"/>
      <c r="AM6" s="178"/>
      <c r="AN6" s="178"/>
      <c r="AO6" s="178"/>
      <c r="AP6" s="173"/>
      <c r="AQ6" s="173"/>
      <c r="AR6" s="173"/>
      <c r="AS6" s="173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62"/>
      <c r="BF6" s="163"/>
      <c r="BG6" s="163"/>
      <c r="BH6" s="163"/>
      <c r="BI6" s="164"/>
    </row>
    <row r="7" spans="1:61" ht="16.5" customHeight="1">
      <c r="A7" s="170"/>
      <c r="B7" s="158">
        <v>2017</v>
      </c>
      <c r="C7" s="158">
        <v>2018</v>
      </c>
      <c r="D7" s="165" t="s">
        <v>14</v>
      </c>
      <c r="E7" s="165"/>
      <c r="F7" s="158">
        <v>2017</v>
      </c>
      <c r="G7" s="158">
        <v>2018</v>
      </c>
      <c r="H7" s="165" t="s">
        <v>14</v>
      </c>
      <c r="I7" s="165"/>
      <c r="J7" s="158">
        <v>2017</v>
      </c>
      <c r="K7" s="158">
        <v>2018</v>
      </c>
      <c r="L7" s="165" t="s">
        <v>14</v>
      </c>
      <c r="M7" s="165"/>
      <c r="N7" s="158">
        <v>2017</v>
      </c>
      <c r="O7" s="158">
        <v>2018</v>
      </c>
      <c r="P7" s="165" t="s">
        <v>14</v>
      </c>
      <c r="Q7" s="165"/>
      <c r="R7" s="158">
        <v>2017</v>
      </c>
      <c r="S7" s="158">
        <v>2018</v>
      </c>
      <c r="T7" s="165" t="s">
        <v>14</v>
      </c>
      <c r="U7" s="165"/>
      <c r="V7" s="158">
        <v>2017</v>
      </c>
      <c r="W7" s="158">
        <v>2018</v>
      </c>
      <c r="X7" s="165" t="s">
        <v>14</v>
      </c>
      <c r="Y7" s="165"/>
      <c r="Z7" s="158">
        <v>2017</v>
      </c>
      <c r="AA7" s="158">
        <v>2018</v>
      </c>
      <c r="AB7" s="165" t="s">
        <v>14</v>
      </c>
      <c r="AC7" s="165"/>
      <c r="AD7" s="158">
        <v>2017</v>
      </c>
      <c r="AE7" s="158">
        <v>2018</v>
      </c>
      <c r="AF7" s="165" t="s">
        <v>14</v>
      </c>
      <c r="AG7" s="165"/>
      <c r="AH7" s="158">
        <v>2017</v>
      </c>
      <c r="AI7" s="158">
        <v>2018</v>
      </c>
      <c r="AJ7" s="165" t="s">
        <v>14</v>
      </c>
      <c r="AK7" s="165"/>
      <c r="AL7" s="158">
        <v>2017</v>
      </c>
      <c r="AM7" s="158">
        <v>2018</v>
      </c>
      <c r="AN7" s="165" t="s">
        <v>14</v>
      </c>
      <c r="AO7" s="165"/>
      <c r="AP7" s="158">
        <v>2017</v>
      </c>
      <c r="AQ7" s="158">
        <v>2018</v>
      </c>
      <c r="AR7" s="165" t="s">
        <v>14</v>
      </c>
      <c r="AS7" s="165"/>
      <c r="AT7" s="158">
        <v>2017</v>
      </c>
      <c r="AU7" s="158">
        <v>2018</v>
      </c>
      <c r="AV7" s="165" t="s">
        <v>14</v>
      </c>
      <c r="AW7" s="165"/>
      <c r="AX7" s="158">
        <v>2017</v>
      </c>
      <c r="AY7" s="158">
        <v>2018</v>
      </c>
      <c r="AZ7" s="165" t="s">
        <v>14</v>
      </c>
      <c r="BA7" s="165"/>
      <c r="BB7" s="158">
        <v>2017</v>
      </c>
      <c r="BC7" s="158">
        <v>2018</v>
      </c>
      <c r="BD7" s="165" t="s">
        <v>16</v>
      </c>
      <c r="BE7" s="158">
        <v>2017</v>
      </c>
      <c r="BF7" s="158">
        <v>2018</v>
      </c>
      <c r="BG7" s="165" t="s">
        <v>14</v>
      </c>
      <c r="BH7" s="165"/>
      <c r="BI7" s="169" t="s">
        <v>125</v>
      </c>
    </row>
    <row r="8" spans="1:61" ht="9" customHeight="1">
      <c r="A8" s="170"/>
      <c r="B8" s="158"/>
      <c r="C8" s="158"/>
      <c r="D8" s="165"/>
      <c r="E8" s="165"/>
      <c r="F8" s="158"/>
      <c r="G8" s="158"/>
      <c r="H8" s="165"/>
      <c r="I8" s="165"/>
      <c r="J8" s="158"/>
      <c r="K8" s="158"/>
      <c r="L8" s="165"/>
      <c r="M8" s="165"/>
      <c r="N8" s="158"/>
      <c r="O8" s="158"/>
      <c r="P8" s="165"/>
      <c r="Q8" s="165"/>
      <c r="R8" s="158"/>
      <c r="S8" s="158"/>
      <c r="T8" s="165"/>
      <c r="U8" s="165"/>
      <c r="V8" s="158"/>
      <c r="W8" s="158"/>
      <c r="X8" s="165"/>
      <c r="Y8" s="165"/>
      <c r="Z8" s="158"/>
      <c r="AA8" s="158"/>
      <c r="AB8" s="165"/>
      <c r="AC8" s="165"/>
      <c r="AD8" s="158"/>
      <c r="AE8" s="158"/>
      <c r="AF8" s="165"/>
      <c r="AG8" s="165"/>
      <c r="AH8" s="158"/>
      <c r="AI8" s="158"/>
      <c r="AJ8" s="165"/>
      <c r="AK8" s="165"/>
      <c r="AL8" s="158"/>
      <c r="AM8" s="158"/>
      <c r="AN8" s="165"/>
      <c r="AO8" s="165"/>
      <c r="AP8" s="158"/>
      <c r="AQ8" s="158"/>
      <c r="AR8" s="165"/>
      <c r="AS8" s="165"/>
      <c r="AT8" s="158"/>
      <c r="AU8" s="158"/>
      <c r="AV8" s="165"/>
      <c r="AW8" s="165"/>
      <c r="AX8" s="158"/>
      <c r="AY8" s="158"/>
      <c r="AZ8" s="165"/>
      <c r="BA8" s="165"/>
      <c r="BB8" s="158"/>
      <c r="BC8" s="158"/>
      <c r="BD8" s="165"/>
      <c r="BE8" s="158"/>
      <c r="BF8" s="158"/>
      <c r="BG8" s="165"/>
      <c r="BH8" s="165"/>
      <c r="BI8" s="169"/>
    </row>
    <row r="9" spans="1:61" s="74" customFormat="1" ht="13.5" customHeight="1">
      <c r="A9" s="170"/>
      <c r="B9" s="158"/>
      <c r="C9" s="158"/>
      <c r="D9" s="91" t="s">
        <v>2</v>
      </c>
      <c r="E9" s="91" t="s">
        <v>15</v>
      </c>
      <c r="F9" s="158"/>
      <c r="G9" s="158"/>
      <c r="H9" s="91" t="s">
        <v>2</v>
      </c>
      <c r="I9" s="91" t="s">
        <v>15</v>
      </c>
      <c r="J9" s="158"/>
      <c r="K9" s="158"/>
      <c r="L9" s="91" t="s">
        <v>2</v>
      </c>
      <c r="M9" s="91" t="s">
        <v>15</v>
      </c>
      <c r="N9" s="158"/>
      <c r="O9" s="158"/>
      <c r="P9" s="91" t="s">
        <v>2</v>
      </c>
      <c r="Q9" s="91" t="s">
        <v>15</v>
      </c>
      <c r="R9" s="158"/>
      <c r="S9" s="158"/>
      <c r="T9" s="91" t="s">
        <v>2</v>
      </c>
      <c r="U9" s="91" t="s">
        <v>15</v>
      </c>
      <c r="V9" s="158"/>
      <c r="W9" s="158"/>
      <c r="X9" s="91" t="s">
        <v>2</v>
      </c>
      <c r="Y9" s="91" t="s">
        <v>15</v>
      </c>
      <c r="Z9" s="158"/>
      <c r="AA9" s="158"/>
      <c r="AB9" s="91" t="s">
        <v>2</v>
      </c>
      <c r="AC9" s="91" t="s">
        <v>15</v>
      </c>
      <c r="AD9" s="158"/>
      <c r="AE9" s="158"/>
      <c r="AF9" s="91" t="s">
        <v>2</v>
      </c>
      <c r="AG9" s="91" t="s">
        <v>15</v>
      </c>
      <c r="AH9" s="158"/>
      <c r="AI9" s="158"/>
      <c r="AJ9" s="91" t="s">
        <v>2</v>
      </c>
      <c r="AK9" s="91" t="s">
        <v>15</v>
      </c>
      <c r="AL9" s="158"/>
      <c r="AM9" s="158"/>
      <c r="AN9" s="91" t="s">
        <v>2</v>
      </c>
      <c r="AO9" s="91" t="s">
        <v>15</v>
      </c>
      <c r="AP9" s="158"/>
      <c r="AQ9" s="158"/>
      <c r="AR9" s="91" t="s">
        <v>2</v>
      </c>
      <c r="AS9" s="91" t="s">
        <v>15</v>
      </c>
      <c r="AT9" s="158"/>
      <c r="AU9" s="158"/>
      <c r="AV9" s="91" t="s">
        <v>2</v>
      </c>
      <c r="AW9" s="91" t="s">
        <v>15</v>
      </c>
      <c r="AX9" s="158"/>
      <c r="AY9" s="158"/>
      <c r="AZ9" s="91" t="s">
        <v>2</v>
      </c>
      <c r="BA9" s="91" t="s">
        <v>15</v>
      </c>
      <c r="BB9" s="158"/>
      <c r="BC9" s="158"/>
      <c r="BD9" s="165"/>
      <c r="BE9" s="158"/>
      <c r="BF9" s="158"/>
      <c r="BG9" s="91" t="s">
        <v>2</v>
      </c>
      <c r="BH9" s="91" t="s">
        <v>15</v>
      </c>
      <c r="BI9" s="169"/>
    </row>
    <row r="10" spans="1:61" ht="12.75" customHeight="1">
      <c r="A10" s="92" t="s">
        <v>17</v>
      </c>
      <c r="B10" s="92">
        <v>1</v>
      </c>
      <c r="C10" s="92">
        <v>2</v>
      </c>
      <c r="D10" s="92">
        <v>3</v>
      </c>
      <c r="E10" s="92">
        <v>4</v>
      </c>
      <c r="F10" s="92">
        <v>5</v>
      </c>
      <c r="G10" s="92">
        <v>6</v>
      </c>
      <c r="H10" s="92">
        <v>7</v>
      </c>
      <c r="I10" s="92">
        <v>8</v>
      </c>
      <c r="J10" s="92">
        <v>9</v>
      </c>
      <c r="K10" s="92">
        <v>10</v>
      </c>
      <c r="L10" s="92">
        <v>11</v>
      </c>
      <c r="M10" s="92">
        <v>12</v>
      </c>
      <c r="N10" s="92">
        <v>13</v>
      </c>
      <c r="O10" s="92">
        <v>14</v>
      </c>
      <c r="P10" s="92">
        <v>15</v>
      </c>
      <c r="Q10" s="92">
        <v>16</v>
      </c>
      <c r="R10" s="92">
        <v>17</v>
      </c>
      <c r="S10" s="92">
        <v>18</v>
      </c>
      <c r="T10" s="92">
        <v>19</v>
      </c>
      <c r="U10" s="92">
        <v>20</v>
      </c>
      <c r="V10" s="92">
        <v>21</v>
      </c>
      <c r="W10" s="92">
        <v>22</v>
      </c>
      <c r="X10" s="92">
        <v>23</v>
      </c>
      <c r="Y10" s="92">
        <v>24</v>
      </c>
      <c r="Z10" s="92">
        <v>25</v>
      </c>
      <c r="AA10" s="92">
        <v>26</v>
      </c>
      <c r="AB10" s="92">
        <v>27</v>
      </c>
      <c r="AC10" s="92">
        <v>28</v>
      </c>
      <c r="AD10" s="92">
        <v>29</v>
      </c>
      <c r="AE10" s="92">
        <v>30</v>
      </c>
      <c r="AF10" s="92">
        <v>31</v>
      </c>
      <c r="AG10" s="92">
        <v>32</v>
      </c>
      <c r="AH10" s="92">
        <v>33</v>
      </c>
      <c r="AI10" s="92">
        <v>34</v>
      </c>
      <c r="AJ10" s="92">
        <v>35</v>
      </c>
      <c r="AK10" s="92">
        <v>36</v>
      </c>
      <c r="AL10" s="92">
        <v>37</v>
      </c>
      <c r="AM10" s="92">
        <v>38</v>
      </c>
      <c r="AN10" s="92">
        <v>39</v>
      </c>
      <c r="AO10" s="92">
        <v>40</v>
      </c>
      <c r="AP10" s="92">
        <v>41</v>
      </c>
      <c r="AQ10" s="92">
        <v>42</v>
      </c>
      <c r="AR10" s="92">
        <v>43</v>
      </c>
      <c r="AS10" s="92">
        <v>44</v>
      </c>
      <c r="AT10" s="92">
        <v>45</v>
      </c>
      <c r="AU10" s="92">
        <v>46</v>
      </c>
      <c r="AV10" s="92">
        <v>47</v>
      </c>
      <c r="AW10" s="92">
        <v>48</v>
      </c>
      <c r="AX10" s="92">
        <v>49</v>
      </c>
      <c r="AY10" s="92">
        <v>50</v>
      </c>
      <c r="AZ10" s="92">
        <v>51</v>
      </c>
      <c r="BA10" s="92">
        <v>52</v>
      </c>
      <c r="BB10" s="92">
        <v>53</v>
      </c>
      <c r="BC10" s="92">
        <v>54</v>
      </c>
      <c r="BD10" s="92">
        <v>55</v>
      </c>
      <c r="BE10" s="92">
        <v>56</v>
      </c>
      <c r="BF10" s="92">
        <v>57</v>
      </c>
      <c r="BG10" s="92">
        <v>58</v>
      </c>
      <c r="BH10" s="92">
        <v>59</v>
      </c>
      <c r="BI10" s="92">
        <v>60</v>
      </c>
    </row>
    <row r="11" spans="1:61" s="118" customFormat="1" ht="30" customHeight="1">
      <c r="A11" s="117" t="s">
        <v>50</v>
      </c>
      <c r="B11" s="111">
        <f>SUM(B12:B35)</f>
        <v>35269</v>
      </c>
      <c r="C11" s="111">
        <f>SUM(C12:C35)</f>
        <v>33649</v>
      </c>
      <c r="D11" s="112">
        <f>ROUND(C11/B11*100,1)</f>
        <v>95.4</v>
      </c>
      <c r="E11" s="113">
        <f aca="true" t="shared" si="0" ref="E11:E35">C11-B11</f>
        <v>-1620</v>
      </c>
      <c r="F11" s="111">
        <f>SUM(F12:F35)</f>
        <v>18444</v>
      </c>
      <c r="G11" s="111">
        <f>SUM(G12:G35)</f>
        <v>15833</v>
      </c>
      <c r="H11" s="112">
        <f>ROUND(G11/F11*100,1)</f>
        <v>85.8</v>
      </c>
      <c r="I11" s="111">
        <f aca="true" t="shared" si="1" ref="I11:I35">G11-F11</f>
        <v>-2611</v>
      </c>
      <c r="J11" s="111">
        <f>SUM(J12:J35)</f>
        <v>19833</v>
      </c>
      <c r="K11" s="111">
        <f>SUM(K12:K35)</f>
        <v>20013</v>
      </c>
      <c r="L11" s="112">
        <f>ROUND(K11/J11*100,1)</f>
        <v>100.9</v>
      </c>
      <c r="M11" s="111">
        <f aca="true" t="shared" si="2" ref="M11:M35">K11-J11</f>
        <v>180</v>
      </c>
      <c r="N11" s="111">
        <f>SUM(N12:N35)</f>
        <v>8960</v>
      </c>
      <c r="O11" s="111">
        <f>SUM(O12:O35)</f>
        <v>8866</v>
      </c>
      <c r="P11" s="112">
        <f>ROUND(O11/N11*100,1)</f>
        <v>99</v>
      </c>
      <c r="Q11" s="111">
        <f>O11-N11</f>
        <v>-94</v>
      </c>
      <c r="R11" s="111">
        <f>SUM(R12:R35)</f>
        <v>4468</v>
      </c>
      <c r="S11" s="111">
        <f>SUM(S12:S35)</f>
        <v>4609</v>
      </c>
      <c r="T11" s="112">
        <f>ROUND(S11/R11*100,1)</f>
        <v>103.2</v>
      </c>
      <c r="U11" s="111">
        <f>S11-R11</f>
        <v>141</v>
      </c>
      <c r="V11" s="111">
        <f>SUM(V12:V35)</f>
        <v>73718</v>
      </c>
      <c r="W11" s="111">
        <f>SUM(W12:W35)</f>
        <v>85777</v>
      </c>
      <c r="X11" s="112">
        <f>W11/V11*100</f>
        <v>116.3582842724979</v>
      </c>
      <c r="Y11" s="111">
        <f>W11-V11</f>
        <v>12059</v>
      </c>
      <c r="Z11" s="111">
        <f>SUM(Z12:Z35)</f>
        <v>32566</v>
      </c>
      <c r="AA11" s="111">
        <f>SUM(AA12:AA35)</f>
        <v>31599</v>
      </c>
      <c r="AB11" s="112">
        <f>AA11/Z11*100</f>
        <v>97.0306454584536</v>
      </c>
      <c r="AC11" s="111">
        <f>AA11-Z11</f>
        <v>-967</v>
      </c>
      <c r="AD11" s="111">
        <f>SUM(AD12:AD35)</f>
        <v>18396</v>
      </c>
      <c r="AE11" s="111">
        <f>SUM(AE12:AE35)</f>
        <v>25602</v>
      </c>
      <c r="AF11" s="112">
        <f>AE11/AD11*100</f>
        <v>139.1715590345727</v>
      </c>
      <c r="AG11" s="111">
        <f>AE11-AD11</f>
        <v>7206</v>
      </c>
      <c r="AH11" s="111">
        <f>SUM(AH12:AH35)</f>
        <v>6027</v>
      </c>
      <c r="AI11" s="113">
        <f>SUM(AI12:AI35)</f>
        <v>5983</v>
      </c>
      <c r="AJ11" s="112">
        <f>ROUND(AI11/AH11*100,1)</f>
        <v>99.3</v>
      </c>
      <c r="AK11" s="103">
        <f>AI11-AH11</f>
        <v>-44</v>
      </c>
      <c r="AL11" s="114">
        <f>SUM(AL12:AL35)</f>
        <v>4344</v>
      </c>
      <c r="AM11" s="114">
        <f>SUM(AM12:AM35)</f>
        <v>4395</v>
      </c>
      <c r="AN11" s="112">
        <f>ROUND(AM11/AL11*100,1)</f>
        <v>101.2</v>
      </c>
      <c r="AO11" s="111">
        <f>AM11-AL11</f>
        <v>51</v>
      </c>
      <c r="AP11" s="114">
        <f>SUM(AP12:AP35)</f>
        <v>23665</v>
      </c>
      <c r="AQ11" s="114">
        <f>SUM(AQ12:AQ35)</f>
        <v>25393</v>
      </c>
      <c r="AR11" s="112">
        <f>ROUND(AQ11/AP11*100,1)</f>
        <v>107.3</v>
      </c>
      <c r="AS11" s="111">
        <f>AQ11-AP11</f>
        <v>1728</v>
      </c>
      <c r="AT11" s="111">
        <f>SUM(AT12:AT35)</f>
        <v>12623</v>
      </c>
      <c r="AU11" s="111">
        <f>SUM(AU12:AU35)</f>
        <v>12097</v>
      </c>
      <c r="AV11" s="112">
        <f>ROUND(AU11/AT11*100,1)</f>
        <v>95.8</v>
      </c>
      <c r="AW11" s="111">
        <f aca="true" t="shared" si="3" ref="AW11:AW35">AU11-AT11</f>
        <v>-526</v>
      </c>
      <c r="AX11" s="111">
        <f>SUM(AX12:AX35)</f>
        <v>8330</v>
      </c>
      <c r="AY11" s="111">
        <f>SUM(AY12:AY35)</f>
        <v>7960</v>
      </c>
      <c r="AZ11" s="112">
        <f>ROUND(AY11/AX11*100,1)</f>
        <v>95.6</v>
      </c>
      <c r="BA11" s="111">
        <f aca="true" t="shared" si="4" ref="BA11:BA35">AY11-AX11</f>
        <v>-370</v>
      </c>
      <c r="BB11" s="184">
        <v>1790</v>
      </c>
      <c r="BC11" s="185">
        <v>2156</v>
      </c>
      <c r="BD11" s="111">
        <f aca="true" t="shared" si="5" ref="BD11:BD35">BC11-BB11</f>
        <v>366</v>
      </c>
      <c r="BE11" s="115">
        <f>SUM(BE12:BE35)</f>
        <v>2237</v>
      </c>
      <c r="BF11" s="115">
        <f>SUM(BF12:BF35)</f>
        <v>2189</v>
      </c>
      <c r="BG11" s="112">
        <f>BF11/BE11*100</f>
        <v>97.85426911041574</v>
      </c>
      <c r="BH11" s="115">
        <f>BF11-BE11</f>
        <v>-48</v>
      </c>
      <c r="BI11" s="115">
        <f>SUM(BI12:BI35)</f>
        <v>1388</v>
      </c>
    </row>
    <row r="12" spans="1:62" ht="18" customHeight="1">
      <c r="A12" s="75" t="s">
        <v>51</v>
      </c>
      <c r="B12" s="179">
        <v>1192</v>
      </c>
      <c r="C12" s="180">
        <v>1294</v>
      </c>
      <c r="D12" s="190">
        <f aca="true" t="shared" si="6" ref="D12:D35">ROUND(C12/B12*100,1)</f>
        <v>108.6</v>
      </c>
      <c r="E12" s="191">
        <f t="shared" si="0"/>
        <v>102</v>
      </c>
      <c r="F12" s="181">
        <v>696</v>
      </c>
      <c r="G12" s="180">
        <v>850</v>
      </c>
      <c r="H12" s="190">
        <f aca="true" t="shared" si="7" ref="H12:H35">ROUND(G12/F12*100,1)</f>
        <v>122.1</v>
      </c>
      <c r="I12" s="192">
        <f t="shared" si="1"/>
        <v>154</v>
      </c>
      <c r="J12" s="180">
        <v>1385</v>
      </c>
      <c r="K12" s="180">
        <v>1432</v>
      </c>
      <c r="L12" s="190">
        <f aca="true" t="shared" si="8" ref="L12:L35">ROUND(K12/J12*100,1)</f>
        <v>103.4</v>
      </c>
      <c r="M12" s="192">
        <f t="shared" si="2"/>
        <v>47</v>
      </c>
      <c r="N12" s="180">
        <v>1062</v>
      </c>
      <c r="O12" s="180">
        <v>963</v>
      </c>
      <c r="P12" s="190">
        <f aca="true" t="shared" si="9" ref="P12:P35">ROUND(O12/N12*100,1)</f>
        <v>90.7</v>
      </c>
      <c r="Q12" s="192">
        <f aca="true" t="shared" si="10" ref="Q12:Q35">O12-N12</f>
        <v>-99</v>
      </c>
      <c r="R12" s="179">
        <v>146</v>
      </c>
      <c r="S12" s="180">
        <v>178</v>
      </c>
      <c r="T12" s="190">
        <f aca="true" t="shared" si="11" ref="T12:T35">ROUND(S12/R12*100,1)</f>
        <v>121.9</v>
      </c>
      <c r="U12" s="192">
        <f>S12-R12</f>
        <v>32</v>
      </c>
      <c r="V12" s="193">
        <v>3607</v>
      </c>
      <c r="W12" s="193">
        <v>5979</v>
      </c>
      <c r="X12" s="190">
        <f>W12/V12*100</f>
        <v>165.7610202384253</v>
      </c>
      <c r="Y12" s="192">
        <f>W12-V12</f>
        <v>2372</v>
      </c>
      <c r="Z12" s="193">
        <v>1105</v>
      </c>
      <c r="AA12" s="193">
        <v>1242</v>
      </c>
      <c r="AB12" s="190">
        <f>AA12/Z12*100</f>
        <v>112.39819004524887</v>
      </c>
      <c r="AC12" s="192">
        <f>AA12-Z12</f>
        <v>137</v>
      </c>
      <c r="AD12" s="193">
        <v>679</v>
      </c>
      <c r="AE12" s="193">
        <v>2065</v>
      </c>
      <c r="AF12" s="190">
        <f>AE12/AD12*100</f>
        <v>304.12371134020617</v>
      </c>
      <c r="AG12" s="192">
        <f>AE12-AD12</f>
        <v>1386</v>
      </c>
      <c r="AH12" s="181">
        <v>173</v>
      </c>
      <c r="AI12" s="180">
        <v>233</v>
      </c>
      <c r="AJ12" s="190">
        <f aca="true" t="shared" si="12" ref="AJ12:AJ35">ROUND(AI12/AH12*100,1)</f>
        <v>134.7</v>
      </c>
      <c r="AK12" s="132">
        <f aca="true" t="shared" si="13" ref="AK12:AK35">AI12-AH12</f>
        <v>60</v>
      </c>
      <c r="AL12" s="186">
        <v>377</v>
      </c>
      <c r="AM12" s="186">
        <v>368</v>
      </c>
      <c r="AN12" s="190">
        <f aca="true" t="shared" si="14" ref="AN12:AN35">ROUND(AM12/AL12*100,1)</f>
        <v>97.6</v>
      </c>
      <c r="AO12" s="192">
        <f aca="true" t="shared" si="15" ref="AO12:AO35">AM12-AL12</f>
        <v>-9</v>
      </c>
      <c r="AP12" s="186">
        <v>2566</v>
      </c>
      <c r="AQ12" s="186">
        <v>2944</v>
      </c>
      <c r="AR12" s="190">
        <f aca="true" t="shared" si="16" ref="AR12:AR35">ROUND(AQ12/AP12*100,1)</f>
        <v>114.7</v>
      </c>
      <c r="AS12" s="192">
        <f aca="true" t="shared" si="17" ref="AS12:AS35">AQ12-AP12</f>
        <v>378</v>
      </c>
      <c r="AT12" s="180">
        <v>434</v>
      </c>
      <c r="AU12" s="180">
        <v>494</v>
      </c>
      <c r="AV12" s="190">
        <f aca="true" t="shared" si="18" ref="AV12:AV35">ROUND(AU12/AT12*100,1)</f>
        <v>113.8</v>
      </c>
      <c r="AW12" s="192">
        <f t="shared" si="3"/>
        <v>60</v>
      </c>
      <c r="AX12" s="194">
        <v>358</v>
      </c>
      <c r="AY12" s="180">
        <v>415</v>
      </c>
      <c r="AZ12" s="190">
        <f aca="true" t="shared" si="19" ref="AZ12:AZ35">ROUND(AY12/AX12*100,1)</f>
        <v>115.9</v>
      </c>
      <c r="BA12" s="192">
        <f t="shared" si="4"/>
        <v>57</v>
      </c>
      <c r="BB12" s="181">
        <v>3055.291005291005</v>
      </c>
      <c r="BC12" s="181">
        <v>3364.039408866995</v>
      </c>
      <c r="BD12" s="192">
        <f t="shared" si="5"/>
        <v>308.74840357598987</v>
      </c>
      <c r="BE12" s="186">
        <v>555</v>
      </c>
      <c r="BF12" s="186">
        <v>380</v>
      </c>
      <c r="BG12" s="190">
        <f aca="true" t="shared" si="20" ref="BG12:BG35">BF12/BE12*100</f>
        <v>68.46846846846847</v>
      </c>
      <c r="BH12" s="187">
        <f aca="true" t="shared" si="21" ref="BH12:BH35">BF12-BE12</f>
        <v>-175</v>
      </c>
      <c r="BI12" s="187">
        <v>328</v>
      </c>
      <c r="BJ12" s="131"/>
    </row>
    <row r="13" spans="1:62" ht="18" customHeight="1">
      <c r="A13" s="75" t="s">
        <v>52</v>
      </c>
      <c r="B13" s="179">
        <v>2170</v>
      </c>
      <c r="C13" s="180">
        <v>1942</v>
      </c>
      <c r="D13" s="190">
        <f t="shared" si="6"/>
        <v>89.5</v>
      </c>
      <c r="E13" s="191">
        <f t="shared" si="0"/>
        <v>-228</v>
      </c>
      <c r="F13" s="181">
        <v>1391</v>
      </c>
      <c r="G13" s="180">
        <v>1231</v>
      </c>
      <c r="H13" s="190">
        <f t="shared" si="7"/>
        <v>88.5</v>
      </c>
      <c r="I13" s="192">
        <f t="shared" si="1"/>
        <v>-160</v>
      </c>
      <c r="J13" s="180">
        <v>1457</v>
      </c>
      <c r="K13" s="180">
        <v>1471</v>
      </c>
      <c r="L13" s="190">
        <f t="shared" si="8"/>
        <v>101</v>
      </c>
      <c r="M13" s="192">
        <f t="shared" si="2"/>
        <v>14</v>
      </c>
      <c r="N13" s="180">
        <v>524</v>
      </c>
      <c r="O13" s="180">
        <v>809</v>
      </c>
      <c r="P13" s="190">
        <f t="shared" si="9"/>
        <v>154.4</v>
      </c>
      <c r="Q13" s="192">
        <f t="shared" si="10"/>
        <v>285</v>
      </c>
      <c r="R13" s="179">
        <v>314</v>
      </c>
      <c r="S13" s="180">
        <v>314</v>
      </c>
      <c r="T13" s="190">
        <f t="shared" si="11"/>
        <v>100</v>
      </c>
      <c r="U13" s="192">
        <f aca="true" t="shared" si="22" ref="U13:U35">S13-R13</f>
        <v>0</v>
      </c>
      <c r="V13" s="193">
        <v>3527</v>
      </c>
      <c r="W13" s="193">
        <v>4890</v>
      </c>
      <c r="X13" s="190">
        <f>W13/V13*100</f>
        <v>138.6447405727247</v>
      </c>
      <c r="Y13" s="192">
        <f>W13-V13</f>
        <v>1363</v>
      </c>
      <c r="Z13" s="193">
        <v>1913</v>
      </c>
      <c r="AA13" s="193">
        <v>1909</v>
      </c>
      <c r="AB13" s="190">
        <f>AA13/Z13*100</f>
        <v>99.79090433873498</v>
      </c>
      <c r="AC13" s="192">
        <f>AA13-Z13</f>
        <v>-4</v>
      </c>
      <c r="AD13" s="193">
        <v>564</v>
      </c>
      <c r="AE13" s="193">
        <v>1031</v>
      </c>
      <c r="AF13" s="190">
        <f>AE13/AD13*100</f>
        <v>182.80141843971631</v>
      </c>
      <c r="AG13" s="192">
        <f>AE13-AD13</f>
        <v>467</v>
      </c>
      <c r="AH13" s="181">
        <v>219</v>
      </c>
      <c r="AI13" s="180">
        <v>219</v>
      </c>
      <c r="AJ13" s="190">
        <f t="shared" si="12"/>
        <v>100</v>
      </c>
      <c r="AK13" s="132">
        <f t="shared" si="13"/>
        <v>0</v>
      </c>
      <c r="AL13" s="186">
        <v>382</v>
      </c>
      <c r="AM13" s="186">
        <v>482</v>
      </c>
      <c r="AN13" s="190">
        <f t="shared" si="14"/>
        <v>126.2</v>
      </c>
      <c r="AO13" s="192">
        <f t="shared" si="15"/>
        <v>100</v>
      </c>
      <c r="AP13" s="186">
        <v>2303</v>
      </c>
      <c r="AQ13" s="186">
        <v>3003</v>
      </c>
      <c r="AR13" s="190">
        <f t="shared" si="16"/>
        <v>130.4</v>
      </c>
      <c r="AS13" s="192">
        <f t="shared" si="17"/>
        <v>700</v>
      </c>
      <c r="AT13" s="180">
        <v>684</v>
      </c>
      <c r="AU13" s="180">
        <v>753</v>
      </c>
      <c r="AV13" s="190">
        <f t="shared" si="18"/>
        <v>110.1</v>
      </c>
      <c r="AW13" s="192">
        <f t="shared" si="3"/>
        <v>69</v>
      </c>
      <c r="AX13" s="194">
        <v>534</v>
      </c>
      <c r="AY13" s="180">
        <v>581</v>
      </c>
      <c r="AZ13" s="190">
        <f t="shared" si="19"/>
        <v>108.8</v>
      </c>
      <c r="BA13" s="192">
        <f t="shared" si="4"/>
        <v>47</v>
      </c>
      <c r="BB13" s="181">
        <v>2585.3356890459363</v>
      </c>
      <c r="BC13" s="181">
        <v>3399.4889267461667</v>
      </c>
      <c r="BD13" s="192">
        <f t="shared" si="5"/>
        <v>814.1532377002304</v>
      </c>
      <c r="BE13" s="186">
        <v>374</v>
      </c>
      <c r="BF13" s="186">
        <v>466</v>
      </c>
      <c r="BG13" s="190">
        <f t="shared" si="20"/>
        <v>124.59893048128343</v>
      </c>
      <c r="BH13" s="187">
        <f t="shared" si="21"/>
        <v>92</v>
      </c>
      <c r="BI13" s="187">
        <v>159</v>
      </c>
      <c r="BJ13" s="131"/>
    </row>
    <row r="14" spans="1:62" ht="18" customHeight="1">
      <c r="A14" s="75" t="s">
        <v>53</v>
      </c>
      <c r="B14" s="179">
        <v>1772</v>
      </c>
      <c r="C14" s="180">
        <v>1485</v>
      </c>
      <c r="D14" s="190">
        <f t="shared" si="6"/>
        <v>83.8</v>
      </c>
      <c r="E14" s="191">
        <f t="shared" si="0"/>
        <v>-287</v>
      </c>
      <c r="F14" s="181">
        <v>954</v>
      </c>
      <c r="G14" s="180">
        <v>838</v>
      </c>
      <c r="H14" s="190">
        <f t="shared" si="7"/>
        <v>87.8</v>
      </c>
      <c r="I14" s="192">
        <f t="shared" si="1"/>
        <v>-116</v>
      </c>
      <c r="J14" s="180">
        <v>1519</v>
      </c>
      <c r="K14" s="180">
        <v>1600</v>
      </c>
      <c r="L14" s="190">
        <f t="shared" si="8"/>
        <v>105.3</v>
      </c>
      <c r="M14" s="192">
        <f t="shared" si="2"/>
        <v>81</v>
      </c>
      <c r="N14" s="180">
        <v>1092</v>
      </c>
      <c r="O14" s="180">
        <v>1171</v>
      </c>
      <c r="P14" s="190">
        <f t="shared" si="9"/>
        <v>107.2</v>
      </c>
      <c r="Q14" s="192">
        <f t="shared" si="10"/>
        <v>79</v>
      </c>
      <c r="R14" s="179">
        <v>136</v>
      </c>
      <c r="S14" s="180">
        <v>233</v>
      </c>
      <c r="T14" s="190">
        <f t="shared" si="11"/>
        <v>171.3</v>
      </c>
      <c r="U14" s="192">
        <f t="shared" si="22"/>
        <v>97</v>
      </c>
      <c r="V14" s="193">
        <v>4418</v>
      </c>
      <c r="W14" s="193">
        <v>4507</v>
      </c>
      <c r="X14" s="190">
        <f>W14/V14*100</f>
        <v>102.01448619284746</v>
      </c>
      <c r="Y14" s="192">
        <f>W14-V14</f>
        <v>89</v>
      </c>
      <c r="Z14" s="193">
        <v>1548</v>
      </c>
      <c r="AA14" s="193">
        <v>1422</v>
      </c>
      <c r="AB14" s="190">
        <f aca="true" t="shared" si="23" ref="AB14:AB35">AA14/Z14*100</f>
        <v>91.86046511627907</v>
      </c>
      <c r="AC14" s="192">
        <f aca="true" t="shared" si="24" ref="AC14:AC35">AA14-Z14</f>
        <v>-126</v>
      </c>
      <c r="AD14" s="193">
        <v>852</v>
      </c>
      <c r="AE14" s="193">
        <v>960</v>
      </c>
      <c r="AF14" s="190">
        <f aca="true" t="shared" si="25" ref="AF14:AF35">AE14/AD14*100</f>
        <v>112.67605633802818</v>
      </c>
      <c r="AG14" s="192">
        <f aca="true" t="shared" si="26" ref="AG14:AG35">AE14-AD14</f>
        <v>108</v>
      </c>
      <c r="AH14" s="181">
        <v>246</v>
      </c>
      <c r="AI14" s="180">
        <v>253</v>
      </c>
      <c r="AJ14" s="190">
        <f t="shared" si="12"/>
        <v>102.8</v>
      </c>
      <c r="AK14" s="132">
        <f t="shared" si="13"/>
        <v>7</v>
      </c>
      <c r="AL14" s="186">
        <v>514</v>
      </c>
      <c r="AM14" s="186">
        <v>492</v>
      </c>
      <c r="AN14" s="190">
        <f t="shared" si="14"/>
        <v>95.7</v>
      </c>
      <c r="AO14" s="192">
        <f t="shared" si="15"/>
        <v>-22</v>
      </c>
      <c r="AP14" s="186">
        <v>2637</v>
      </c>
      <c r="AQ14" s="186">
        <v>2956</v>
      </c>
      <c r="AR14" s="190">
        <f t="shared" si="16"/>
        <v>112.1</v>
      </c>
      <c r="AS14" s="192">
        <f t="shared" si="17"/>
        <v>319</v>
      </c>
      <c r="AT14" s="180">
        <v>670</v>
      </c>
      <c r="AU14" s="180">
        <v>591</v>
      </c>
      <c r="AV14" s="190">
        <f t="shared" si="18"/>
        <v>88.2</v>
      </c>
      <c r="AW14" s="192">
        <f t="shared" si="3"/>
        <v>-79</v>
      </c>
      <c r="AX14" s="194">
        <v>460</v>
      </c>
      <c r="AY14" s="180">
        <v>429</v>
      </c>
      <c r="AZ14" s="190">
        <f t="shared" si="19"/>
        <v>93.3</v>
      </c>
      <c r="BA14" s="192">
        <f t="shared" si="4"/>
        <v>-31</v>
      </c>
      <c r="BB14" s="181">
        <v>2773.814432989691</v>
      </c>
      <c r="BC14" s="181">
        <v>3403.286384976526</v>
      </c>
      <c r="BD14" s="192">
        <f t="shared" si="5"/>
        <v>629.4719519868349</v>
      </c>
      <c r="BE14" s="186">
        <v>548</v>
      </c>
      <c r="BF14" s="186">
        <v>340</v>
      </c>
      <c r="BG14" s="190">
        <f t="shared" si="20"/>
        <v>62.04379562043796</v>
      </c>
      <c r="BH14" s="187">
        <f t="shared" si="21"/>
        <v>-208</v>
      </c>
      <c r="BI14" s="187">
        <v>312</v>
      </c>
      <c r="BJ14" s="131"/>
    </row>
    <row r="15" spans="1:62" ht="18" customHeight="1">
      <c r="A15" s="75" t="s">
        <v>54</v>
      </c>
      <c r="B15" s="179">
        <v>725</v>
      </c>
      <c r="C15" s="180">
        <v>771</v>
      </c>
      <c r="D15" s="190">
        <f t="shared" si="6"/>
        <v>106.3</v>
      </c>
      <c r="E15" s="191">
        <f t="shared" si="0"/>
        <v>46</v>
      </c>
      <c r="F15" s="181">
        <v>442</v>
      </c>
      <c r="G15" s="180">
        <v>446</v>
      </c>
      <c r="H15" s="190">
        <f t="shared" si="7"/>
        <v>100.9</v>
      </c>
      <c r="I15" s="192">
        <f t="shared" si="1"/>
        <v>4</v>
      </c>
      <c r="J15" s="180">
        <v>1293</v>
      </c>
      <c r="K15" s="180">
        <v>1322</v>
      </c>
      <c r="L15" s="190">
        <f t="shared" si="8"/>
        <v>102.2</v>
      </c>
      <c r="M15" s="192">
        <f t="shared" si="2"/>
        <v>29</v>
      </c>
      <c r="N15" s="180">
        <v>1058</v>
      </c>
      <c r="O15" s="180">
        <v>1060</v>
      </c>
      <c r="P15" s="190">
        <f t="shared" si="9"/>
        <v>100.2</v>
      </c>
      <c r="Q15" s="192">
        <f t="shared" si="10"/>
        <v>2</v>
      </c>
      <c r="R15" s="179">
        <v>123</v>
      </c>
      <c r="S15" s="180">
        <v>98</v>
      </c>
      <c r="T15" s="190">
        <f t="shared" si="11"/>
        <v>79.7</v>
      </c>
      <c r="U15" s="192">
        <f t="shared" si="22"/>
        <v>-25</v>
      </c>
      <c r="V15" s="193">
        <v>3526</v>
      </c>
      <c r="W15" s="193">
        <v>7849</v>
      </c>
      <c r="X15" s="190">
        <f>W15/V15*100</f>
        <v>222.60351673284174</v>
      </c>
      <c r="Y15" s="192">
        <f>W15-V15</f>
        <v>4323</v>
      </c>
      <c r="Z15" s="193">
        <v>662</v>
      </c>
      <c r="AA15" s="193">
        <v>716</v>
      </c>
      <c r="AB15" s="190">
        <f t="shared" si="23"/>
        <v>108.1570996978852</v>
      </c>
      <c r="AC15" s="192">
        <f t="shared" si="24"/>
        <v>54</v>
      </c>
      <c r="AD15" s="193">
        <v>615</v>
      </c>
      <c r="AE15" s="193">
        <v>3508</v>
      </c>
      <c r="AF15" s="190">
        <f t="shared" si="25"/>
        <v>570.4065040650406</v>
      </c>
      <c r="AG15" s="192">
        <f t="shared" si="26"/>
        <v>2893</v>
      </c>
      <c r="AH15" s="181">
        <v>307</v>
      </c>
      <c r="AI15" s="180">
        <v>332</v>
      </c>
      <c r="AJ15" s="190">
        <f t="shared" si="12"/>
        <v>108.1</v>
      </c>
      <c r="AK15" s="132">
        <f t="shared" si="13"/>
        <v>25</v>
      </c>
      <c r="AL15" s="186">
        <v>246</v>
      </c>
      <c r="AM15" s="186">
        <v>200</v>
      </c>
      <c r="AN15" s="190">
        <f t="shared" si="14"/>
        <v>81.3</v>
      </c>
      <c r="AO15" s="192">
        <f t="shared" si="15"/>
        <v>-46</v>
      </c>
      <c r="AP15" s="186">
        <v>1375</v>
      </c>
      <c r="AQ15" s="186">
        <v>1597</v>
      </c>
      <c r="AR15" s="190">
        <f t="shared" si="16"/>
        <v>116.1</v>
      </c>
      <c r="AS15" s="192">
        <f t="shared" si="17"/>
        <v>222</v>
      </c>
      <c r="AT15" s="180">
        <v>280</v>
      </c>
      <c r="AU15" s="180">
        <v>297</v>
      </c>
      <c r="AV15" s="190">
        <f t="shared" si="18"/>
        <v>106.1</v>
      </c>
      <c r="AW15" s="192">
        <f t="shared" si="3"/>
        <v>17</v>
      </c>
      <c r="AX15" s="194">
        <v>228</v>
      </c>
      <c r="AY15" s="180">
        <v>251</v>
      </c>
      <c r="AZ15" s="190">
        <f t="shared" si="19"/>
        <v>110.1</v>
      </c>
      <c r="BA15" s="192">
        <f t="shared" si="4"/>
        <v>23</v>
      </c>
      <c r="BB15" s="181">
        <v>2523.6286919831223</v>
      </c>
      <c r="BC15" s="181">
        <v>3300.8230452674898</v>
      </c>
      <c r="BD15" s="192">
        <f t="shared" si="5"/>
        <v>777.1943532843675</v>
      </c>
      <c r="BE15" s="186">
        <v>108</v>
      </c>
      <c r="BF15" s="186">
        <v>163</v>
      </c>
      <c r="BG15" s="190">
        <f t="shared" si="20"/>
        <v>150.92592592592592</v>
      </c>
      <c r="BH15" s="187">
        <f t="shared" si="21"/>
        <v>55</v>
      </c>
      <c r="BI15" s="187">
        <v>210</v>
      </c>
      <c r="BJ15" s="131"/>
    </row>
    <row r="16" spans="1:62" s="100" customFormat="1" ht="18" customHeight="1">
      <c r="A16" s="75" t="s">
        <v>55</v>
      </c>
      <c r="B16" s="181">
        <v>1323</v>
      </c>
      <c r="C16" s="180">
        <v>1215</v>
      </c>
      <c r="D16" s="190">
        <f t="shared" si="6"/>
        <v>91.8</v>
      </c>
      <c r="E16" s="191">
        <f t="shared" si="0"/>
        <v>-108</v>
      </c>
      <c r="F16" s="181">
        <v>740</v>
      </c>
      <c r="G16" s="180">
        <v>665</v>
      </c>
      <c r="H16" s="190">
        <f t="shared" si="7"/>
        <v>89.9</v>
      </c>
      <c r="I16" s="192">
        <f t="shared" si="1"/>
        <v>-75</v>
      </c>
      <c r="J16" s="180">
        <v>728</v>
      </c>
      <c r="K16" s="180">
        <v>650</v>
      </c>
      <c r="L16" s="190">
        <f t="shared" si="8"/>
        <v>89.3</v>
      </c>
      <c r="M16" s="192">
        <f t="shared" si="2"/>
        <v>-78</v>
      </c>
      <c r="N16" s="180">
        <v>389</v>
      </c>
      <c r="O16" s="180">
        <v>357</v>
      </c>
      <c r="P16" s="190">
        <f t="shared" si="9"/>
        <v>91.8</v>
      </c>
      <c r="Q16" s="192">
        <f t="shared" si="10"/>
        <v>-32</v>
      </c>
      <c r="R16" s="181">
        <v>168</v>
      </c>
      <c r="S16" s="180">
        <v>113</v>
      </c>
      <c r="T16" s="190">
        <f t="shared" si="11"/>
        <v>67.3</v>
      </c>
      <c r="U16" s="192">
        <f t="shared" si="22"/>
        <v>-55</v>
      </c>
      <c r="V16" s="193">
        <v>4291</v>
      </c>
      <c r="W16" s="193">
        <v>2918</v>
      </c>
      <c r="X16" s="190">
        <f aca="true" t="shared" si="27" ref="X16:X35">W16/V16*100</f>
        <v>68.00279655092054</v>
      </c>
      <c r="Y16" s="192">
        <f aca="true" t="shared" si="28" ref="Y16:Y35">W16-V16</f>
        <v>-1373</v>
      </c>
      <c r="Z16" s="193">
        <v>1275</v>
      </c>
      <c r="AA16" s="193">
        <v>1164</v>
      </c>
      <c r="AB16" s="190">
        <f t="shared" si="23"/>
        <v>91.29411764705883</v>
      </c>
      <c r="AC16" s="192">
        <f t="shared" si="24"/>
        <v>-111</v>
      </c>
      <c r="AD16" s="193">
        <v>1549</v>
      </c>
      <c r="AE16" s="193">
        <v>565</v>
      </c>
      <c r="AF16" s="190">
        <f t="shared" si="25"/>
        <v>36.47514525500323</v>
      </c>
      <c r="AG16" s="192">
        <f t="shared" si="26"/>
        <v>-984</v>
      </c>
      <c r="AH16" s="181">
        <v>105</v>
      </c>
      <c r="AI16" s="180">
        <v>69</v>
      </c>
      <c r="AJ16" s="190">
        <f t="shared" si="12"/>
        <v>65.7</v>
      </c>
      <c r="AK16" s="132">
        <f t="shared" si="13"/>
        <v>-36</v>
      </c>
      <c r="AL16" s="186">
        <v>146</v>
      </c>
      <c r="AM16" s="186">
        <v>126</v>
      </c>
      <c r="AN16" s="190">
        <f t="shared" si="14"/>
        <v>86.3</v>
      </c>
      <c r="AO16" s="192">
        <f t="shared" si="15"/>
        <v>-20</v>
      </c>
      <c r="AP16" s="186">
        <v>862</v>
      </c>
      <c r="AQ16" s="186">
        <v>741</v>
      </c>
      <c r="AR16" s="190">
        <f t="shared" si="16"/>
        <v>86</v>
      </c>
      <c r="AS16" s="192">
        <f t="shared" si="17"/>
        <v>-121</v>
      </c>
      <c r="AT16" s="180">
        <v>480</v>
      </c>
      <c r="AU16" s="180">
        <v>452</v>
      </c>
      <c r="AV16" s="190">
        <f t="shared" si="18"/>
        <v>94.2</v>
      </c>
      <c r="AW16" s="192">
        <f t="shared" si="3"/>
        <v>-28</v>
      </c>
      <c r="AX16" s="194">
        <v>311</v>
      </c>
      <c r="AY16" s="180">
        <v>302</v>
      </c>
      <c r="AZ16" s="190">
        <f t="shared" si="19"/>
        <v>97.1</v>
      </c>
      <c r="BA16" s="192">
        <f t="shared" si="4"/>
        <v>-9</v>
      </c>
      <c r="BB16" s="181">
        <v>1915.8959537572255</v>
      </c>
      <c r="BC16" s="181">
        <v>2136.2179487179487</v>
      </c>
      <c r="BD16" s="192">
        <f t="shared" si="5"/>
        <v>220.32199496072326</v>
      </c>
      <c r="BE16" s="186">
        <v>43</v>
      </c>
      <c r="BF16" s="186">
        <v>33</v>
      </c>
      <c r="BG16" s="190">
        <f t="shared" si="20"/>
        <v>76.74418604651163</v>
      </c>
      <c r="BH16" s="187">
        <f t="shared" si="21"/>
        <v>-10</v>
      </c>
      <c r="BI16" s="187">
        <v>20</v>
      </c>
      <c r="BJ16" s="102"/>
    </row>
    <row r="17" spans="1:62" s="100" customFormat="1" ht="18" customHeight="1">
      <c r="A17" s="75" t="s">
        <v>56</v>
      </c>
      <c r="B17" s="181">
        <v>3171</v>
      </c>
      <c r="C17" s="180">
        <v>2590</v>
      </c>
      <c r="D17" s="190">
        <f t="shared" si="6"/>
        <v>81.7</v>
      </c>
      <c r="E17" s="191">
        <f t="shared" si="0"/>
        <v>-581</v>
      </c>
      <c r="F17" s="181">
        <v>1687</v>
      </c>
      <c r="G17" s="180">
        <v>1276</v>
      </c>
      <c r="H17" s="190">
        <f t="shared" si="7"/>
        <v>75.6</v>
      </c>
      <c r="I17" s="192">
        <f t="shared" si="1"/>
        <v>-411</v>
      </c>
      <c r="J17" s="180">
        <v>1082</v>
      </c>
      <c r="K17" s="180">
        <v>933</v>
      </c>
      <c r="L17" s="190">
        <f t="shared" si="8"/>
        <v>86.2</v>
      </c>
      <c r="M17" s="192">
        <f t="shared" si="2"/>
        <v>-149</v>
      </c>
      <c r="N17" s="180">
        <v>276</v>
      </c>
      <c r="O17" s="180">
        <v>228</v>
      </c>
      <c r="P17" s="190">
        <f t="shared" si="9"/>
        <v>82.6</v>
      </c>
      <c r="Q17" s="192">
        <f t="shared" si="10"/>
        <v>-48</v>
      </c>
      <c r="R17" s="181">
        <v>404</v>
      </c>
      <c r="S17" s="180">
        <v>411</v>
      </c>
      <c r="T17" s="190">
        <f t="shared" si="11"/>
        <v>101.7</v>
      </c>
      <c r="U17" s="192">
        <f t="shared" si="22"/>
        <v>7</v>
      </c>
      <c r="V17" s="193">
        <v>5764</v>
      </c>
      <c r="W17" s="193">
        <v>6092</v>
      </c>
      <c r="X17" s="190">
        <f t="shared" si="27"/>
        <v>105.69049271339348</v>
      </c>
      <c r="Y17" s="192">
        <f t="shared" si="28"/>
        <v>328</v>
      </c>
      <c r="Z17" s="193">
        <v>2988</v>
      </c>
      <c r="AA17" s="193">
        <v>2503</v>
      </c>
      <c r="AB17" s="190">
        <f t="shared" si="23"/>
        <v>83.76840696117804</v>
      </c>
      <c r="AC17" s="192">
        <f t="shared" si="24"/>
        <v>-485</v>
      </c>
      <c r="AD17" s="193">
        <v>1410</v>
      </c>
      <c r="AE17" s="193">
        <v>2070</v>
      </c>
      <c r="AF17" s="190">
        <f t="shared" si="25"/>
        <v>146.80851063829786</v>
      </c>
      <c r="AG17" s="192">
        <f t="shared" si="26"/>
        <v>660</v>
      </c>
      <c r="AH17" s="181">
        <v>422</v>
      </c>
      <c r="AI17" s="180">
        <v>410</v>
      </c>
      <c r="AJ17" s="190">
        <f t="shared" si="12"/>
        <v>97.2</v>
      </c>
      <c r="AK17" s="132">
        <f t="shared" si="13"/>
        <v>-12</v>
      </c>
      <c r="AL17" s="186">
        <v>229</v>
      </c>
      <c r="AM17" s="186">
        <v>196</v>
      </c>
      <c r="AN17" s="190">
        <f t="shared" si="14"/>
        <v>85.6</v>
      </c>
      <c r="AO17" s="192">
        <f t="shared" si="15"/>
        <v>-33</v>
      </c>
      <c r="AP17" s="186">
        <v>1230</v>
      </c>
      <c r="AQ17" s="186">
        <v>1246</v>
      </c>
      <c r="AR17" s="190">
        <f t="shared" si="16"/>
        <v>101.3</v>
      </c>
      <c r="AS17" s="192">
        <f t="shared" si="17"/>
        <v>16</v>
      </c>
      <c r="AT17" s="180">
        <v>1035</v>
      </c>
      <c r="AU17" s="180">
        <v>912</v>
      </c>
      <c r="AV17" s="190">
        <f t="shared" si="18"/>
        <v>88.1</v>
      </c>
      <c r="AW17" s="192">
        <f t="shared" si="3"/>
        <v>-123</v>
      </c>
      <c r="AX17" s="194">
        <v>639</v>
      </c>
      <c r="AY17" s="180">
        <v>576</v>
      </c>
      <c r="AZ17" s="190">
        <f t="shared" si="19"/>
        <v>90.1</v>
      </c>
      <c r="BA17" s="192">
        <f t="shared" si="4"/>
        <v>-63</v>
      </c>
      <c r="BB17" s="181">
        <v>1713.380281690141</v>
      </c>
      <c r="BC17" s="181">
        <v>2101.727115716753</v>
      </c>
      <c r="BD17" s="192">
        <f t="shared" si="5"/>
        <v>388.346834026612</v>
      </c>
      <c r="BE17" s="186">
        <v>127</v>
      </c>
      <c r="BF17" s="186">
        <v>195</v>
      </c>
      <c r="BG17" s="190">
        <f t="shared" si="20"/>
        <v>153.54330708661416</v>
      </c>
      <c r="BH17" s="187">
        <f t="shared" si="21"/>
        <v>68</v>
      </c>
      <c r="BI17" s="187">
        <v>32</v>
      </c>
      <c r="BJ17" s="102"/>
    </row>
    <row r="18" spans="1:62" s="100" customFormat="1" ht="18" customHeight="1">
      <c r="A18" s="75" t="s">
        <v>57</v>
      </c>
      <c r="B18" s="181">
        <v>1116</v>
      </c>
      <c r="C18" s="180">
        <v>1095</v>
      </c>
      <c r="D18" s="190">
        <f t="shared" si="6"/>
        <v>98.1</v>
      </c>
      <c r="E18" s="191">
        <f t="shared" si="0"/>
        <v>-21</v>
      </c>
      <c r="F18" s="181">
        <v>429</v>
      </c>
      <c r="G18" s="180">
        <v>427</v>
      </c>
      <c r="H18" s="190">
        <f t="shared" si="7"/>
        <v>99.5</v>
      </c>
      <c r="I18" s="192">
        <f t="shared" si="1"/>
        <v>-2</v>
      </c>
      <c r="J18" s="180">
        <v>614</v>
      </c>
      <c r="K18" s="180">
        <v>598</v>
      </c>
      <c r="L18" s="190">
        <f t="shared" si="8"/>
        <v>97.4</v>
      </c>
      <c r="M18" s="192">
        <f t="shared" si="2"/>
        <v>-16</v>
      </c>
      <c r="N18" s="180">
        <v>74</v>
      </c>
      <c r="O18" s="180">
        <v>55</v>
      </c>
      <c r="P18" s="190">
        <f t="shared" si="9"/>
        <v>74.3</v>
      </c>
      <c r="Q18" s="192">
        <f t="shared" si="10"/>
        <v>-19</v>
      </c>
      <c r="R18" s="181">
        <v>236</v>
      </c>
      <c r="S18" s="180">
        <v>239</v>
      </c>
      <c r="T18" s="190">
        <f t="shared" si="11"/>
        <v>101.3</v>
      </c>
      <c r="U18" s="192">
        <f t="shared" si="22"/>
        <v>3</v>
      </c>
      <c r="V18" s="193">
        <v>2343</v>
      </c>
      <c r="W18" s="193">
        <v>2569</v>
      </c>
      <c r="X18" s="190">
        <f t="shared" si="27"/>
        <v>109.64575330772514</v>
      </c>
      <c r="Y18" s="192">
        <f t="shared" si="28"/>
        <v>226</v>
      </c>
      <c r="Z18" s="193">
        <v>1034</v>
      </c>
      <c r="AA18" s="193">
        <v>1015</v>
      </c>
      <c r="AB18" s="190">
        <f t="shared" si="23"/>
        <v>98.16247582205028</v>
      </c>
      <c r="AC18" s="192">
        <f t="shared" si="24"/>
        <v>-19</v>
      </c>
      <c r="AD18" s="193">
        <v>774</v>
      </c>
      <c r="AE18" s="193">
        <v>858</v>
      </c>
      <c r="AF18" s="190">
        <f t="shared" si="25"/>
        <v>110.85271317829456</v>
      </c>
      <c r="AG18" s="192">
        <f t="shared" si="26"/>
        <v>84</v>
      </c>
      <c r="AH18" s="181">
        <v>244</v>
      </c>
      <c r="AI18" s="180">
        <v>246</v>
      </c>
      <c r="AJ18" s="190">
        <f t="shared" si="12"/>
        <v>100.8</v>
      </c>
      <c r="AK18" s="132">
        <f t="shared" si="13"/>
        <v>2</v>
      </c>
      <c r="AL18" s="186">
        <v>95</v>
      </c>
      <c r="AM18" s="186">
        <v>101</v>
      </c>
      <c r="AN18" s="190">
        <f t="shared" si="14"/>
        <v>106.3</v>
      </c>
      <c r="AO18" s="192">
        <f t="shared" si="15"/>
        <v>6</v>
      </c>
      <c r="AP18" s="186">
        <v>697</v>
      </c>
      <c r="AQ18" s="186">
        <v>708</v>
      </c>
      <c r="AR18" s="190">
        <f t="shared" si="16"/>
        <v>101.6</v>
      </c>
      <c r="AS18" s="192">
        <f t="shared" si="17"/>
        <v>11</v>
      </c>
      <c r="AT18" s="180">
        <v>297</v>
      </c>
      <c r="AU18" s="180">
        <v>298</v>
      </c>
      <c r="AV18" s="190">
        <f t="shared" si="18"/>
        <v>100.3</v>
      </c>
      <c r="AW18" s="192">
        <f t="shared" si="3"/>
        <v>1</v>
      </c>
      <c r="AX18" s="194">
        <v>211</v>
      </c>
      <c r="AY18" s="180">
        <v>209</v>
      </c>
      <c r="AZ18" s="190">
        <f t="shared" si="19"/>
        <v>99.1</v>
      </c>
      <c r="BA18" s="192">
        <f t="shared" si="4"/>
        <v>-2</v>
      </c>
      <c r="BB18" s="181">
        <v>1347.6190476190477</v>
      </c>
      <c r="BC18" s="181">
        <v>1751.9823788546255</v>
      </c>
      <c r="BD18" s="192">
        <f t="shared" si="5"/>
        <v>404.3633312355778</v>
      </c>
      <c r="BE18" s="186">
        <v>51</v>
      </c>
      <c r="BF18" s="186">
        <v>55</v>
      </c>
      <c r="BG18" s="190">
        <f t="shared" si="20"/>
        <v>107.84313725490196</v>
      </c>
      <c r="BH18" s="187">
        <f t="shared" si="21"/>
        <v>4</v>
      </c>
      <c r="BI18" s="187">
        <v>16</v>
      </c>
      <c r="BJ18" s="102"/>
    </row>
    <row r="19" spans="1:62" s="100" customFormat="1" ht="18" customHeight="1">
      <c r="A19" s="75" t="s">
        <v>58</v>
      </c>
      <c r="B19" s="181">
        <v>976</v>
      </c>
      <c r="C19" s="180">
        <v>871</v>
      </c>
      <c r="D19" s="190">
        <f t="shared" si="6"/>
        <v>89.2</v>
      </c>
      <c r="E19" s="191">
        <f t="shared" si="0"/>
        <v>-105</v>
      </c>
      <c r="F19" s="181">
        <v>486</v>
      </c>
      <c r="G19" s="180">
        <v>411</v>
      </c>
      <c r="H19" s="190">
        <f t="shared" si="7"/>
        <v>84.6</v>
      </c>
      <c r="I19" s="192">
        <f t="shared" si="1"/>
        <v>-75</v>
      </c>
      <c r="J19" s="180">
        <v>757</v>
      </c>
      <c r="K19" s="180">
        <v>735</v>
      </c>
      <c r="L19" s="190">
        <f t="shared" si="8"/>
        <v>97.1</v>
      </c>
      <c r="M19" s="192">
        <f t="shared" si="2"/>
        <v>-22</v>
      </c>
      <c r="N19" s="180">
        <v>426</v>
      </c>
      <c r="O19" s="180">
        <v>462</v>
      </c>
      <c r="P19" s="190">
        <f t="shared" si="9"/>
        <v>108.5</v>
      </c>
      <c r="Q19" s="192">
        <f t="shared" si="10"/>
        <v>36</v>
      </c>
      <c r="R19" s="181">
        <v>125</v>
      </c>
      <c r="S19" s="180">
        <v>122</v>
      </c>
      <c r="T19" s="190">
        <f t="shared" si="11"/>
        <v>97.6</v>
      </c>
      <c r="U19" s="192">
        <f t="shared" si="22"/>
        <v>-3</v>
      </c>
      <c r="V19" s="193">
        <v>2024</v>
      </c>
      <c r="W19" s="193">
        <v>2694</v>
      </c>
      <c r="X19" s="190">
        <f t="shared" si="27"/>
        <v>133.10276679841897</v>
      </c>
      <c r="Y19" s="192">
        <f t="shared" si="28"/>
        <v>670</v>
      </c>
      <c r="Z19" s="193">
        <v>902</v>
      </c>
      <c r="AA19" s="193">
        <v>816</v>
      </c>
      <c r="AB19" s="190">
        <f t="shared" si="23"/>
        <v>90.46563192904657</v>
      </c>
      <c r="AC19" s="192">
        <f t="shared" si="24"/>
        <v>-86</v>
      </c>
      <c r="AD19" s="193">
        <v>334</v>
      </c>
      <c r="AE19" s="193">
        <v>872</v>
      </c>
      <c r="AF19" s="190">
        <f t="shared" si="25"/>
        <v>261.07784431137725</v>
      </c>
      <c r="AG19" s="192">
        <f t="shared" si="26"/>
        <v>538</v>
      </c>
      <c r="AH19" s="181">
        <v>317</v>
      </c>
      <c r="AI19" s="180">
        <v>232</v>
      </c>
      <c r="AJ19" s="190">
        <f t="shared" si="12"/>
        <v>73.2</v>
      </c>
      <c r="AK19" s="132">
        <f t="shared" si="13"/>
        <v>-85</v>
      </c>
      <c r="AL19" s="186">
        <v>180</v>
      </c>
      <c r="AM19" s="186">
        <v>182</v>
      </c>
      <c r="AN19" s="190">
        <f t="shared" si="14"/>
        <v>101.1</v>
      </c>
      <c r="AO19" s="192">
        <f t="shared" si="15"/>
        <v>2</v>
      </c>
      <c r="AP19" s="186">
        <v>741</v>
      </c>
      <c r="AQ19" s="186">
        <v>729</v>
      </c>
      <c r="AR19" s="190">
        <f t="shared" si="16"/>
        <v>98.4</v>
      </c>
      <c r="AS19" s="192">
        <f t="shared" si="17"/>
        <v>-12</v>
      </c>
      <c r="AT19" s="180">
        <v>325</v>
      </c>
      <c r="AU19" s="180">
        <v>307</v>
      </c>
      <c r="AV19" s="190">
        <f t="shared" si="18"/>
        <v>94.5</v>
      </c>
      <c r="AW19" s="192">
        <f t="shared" si="3"/>
        <v>-18</v>
      </c>
      <c r="AX19" s="194">
        <v>270</v>
      </c>
      <c r="AY19" s="180">
        <v>235</v>
      </c>
      <c r="AZ19" s="190">
        <f t="shared" si="19"/>
        <v>87</v>
      </c>
      <c r="BA19" s="192">
        <f t="shared" si="4"/>
        <v>-35</v>
      </c>
      <c r="BB19" s="181">
        <v>1755.7823129251703</v>
      </c>
      <c r="BC19" s="181">
        <v>2021.2244897959183</v>
      </c>
      <c r="BD19" s="192">
        <f t="shared" si="5"/>
        <v>265.44217687074797</v>
      </c>
      <c r="BE19" s="186">
        <v>23</v>
      </c>
      <c r="BF19" s="186">
        <v>8</v>
      </c>
      <c r="BG19" s="190">
        <f t="shared" si="20"/>
        <v>34.78260869565217</v>
      </c>
      <c r="BH19" s="187">
        <f t="shared" si="21"/>
        <v>-15</v>
      </c>
      <c r="BI19" s="187">
        <v>4</v>
      </c>
      <c r="BJ19" s="102"/>
    </row>
    <row r="20" spans="1:62" s="100" customFormat="1" ht="18" customHeight="1">
      <c r="A20" s="75" t="s">
        <v>59</v>
      </c>
      <c r="B20" s="181">
        <v>929</v>
      </c>
      <c r="C20" s="180">
        <v>850</v>
      </c>
      <c r="D20" s="190">
        <f t="shared" si="6"/>
        <v>91.5</v>
      </c>
      <c r="E20" s="191">
        <f t="shared" si="0"/>
        <v>-79</v>
      </c>
      <c r="F20" s="181">
        <v>465</v>
      </c>
      <c r="G20" s="180">
        <v>359</v>
      </c>
      <c r="H20" s="190">
        <f t="shared" si="7"/>
        <v>77.2</v>
      </c>
      <c r="I20" s="192">
        <f t="shared" si="1"/>
        <v>-106</v>
      </c>
      <c r="J20" s="180">
        <v>638</v>
      </c>
      <c r="K20" s="180">
        <v>678</v>
      </c>
      <c r="L20" s="190">
        <f t="shared" si="8"/>
        <v>106.3</v>
      </c>
      <c r="M20" s="192">
        <f t="shared" si="2"/>
        <v>40</v>
      </c>
      <c r="N20" s="180">
        <v>448</v>
      </c>
      <c r="O20" s="180">
        <v>437</v>
      </c>
      <c r="P20" s="190">
        <f t="shared" si="9"/>
        <v>97.5</v>
      </c>
      <c r="Q20" s="192">
        <f t="shared" si="10"/>
        <v>-11</v>
      </c>
      <c r="R20" s="181">
        <v>90</v>
      </c>
      <c r="S20" s="180">
        <v>90</v>
      </c>
      <c r="T20" s="190">
        <f t="shared" si="11"/>
        <v>100</v>
      </c>
      <c r="U20" s="192">
        <f t="shared" si="22"/>
        <v>0</v>
      </c>
      <c r="V20" s="193">
        <v>1827</v>
      </c>
      <c r="W20" s="193">
        <v>1955</v>
      </c>
      <c r="X20" s="190">
        <f t="shared" si="27"/>
        <v>107.00602079912424</v>
      </c>
      <c r="Y20" s="192">
        <f t="shared" si="28"/>
        <v>128</v>
      </c>
      <c r="Z20" s="193">
        <v>854</v>
      </c>
      <c r="AA20" s="193">
        <v>823</v>
      </c>
      <c r="AB20" s="190">
        <f t="shared" si="23"/>
        <v>96.37002341920375</v>
      </c>
      <c r="AC20" s="192">
        <f t="shared" si="24"/>
        <v>-31</v>
      </c>
      <c r="AD20" s="193">
        <v>402</v>
      </c>
      <c r="AE20" s="193">
        <v>554</v>
      </c>
      <c r="AF20" s="190">
        <f t="shared" si="25"/>
        <v>137.81094527363186</v>
      </c>
      <c r="AG20" s="192">
        <f t="shared" si="26"/>
        <v>152</v>
      </c>
      <c r="AH20" s="181">
        <v>203</v>
      </c>
      <c r="AI20" s="180">
        <v>155</v>
      </c>
      <c r="AJ20" s="190">
        <f t="shared" si="12"/>
        <v>76.4</v>
      </c>
      <c r="AK20" s="132">
        <f t="shared" si="13"/>
        <v>-48</v>
      </c>
      <c r="AL20" s="186">
        <v>125</v>
      </c>
      <c r="AM20" s="186">
        <v>104</v>
      </c>
      <c r="AN20" s="190">
        <f t="shared" si="14"/>
        <v>83.2</v>
      </c>
      <c r="AO20" s="192">
        <f t="shared" si="15"/>
        <v>-21</v>
      </c>
      <c r="AP20" s="186">
        <v>611</v>
      </c>
      <c r="AQ20" s="186">
        <v>563</v>
      </c>
      <c r="AR20" s="190">
        <f t="shared" si="16"/>
        <v>92.1</v>
      </c>
      <c r="AS20" s="192">
        <f t="shared" si="17"/>
        <v>-48</v>
      </c>
      <c r="AT20" s="180">
        <v>343</v>
      </c>
      <c r="AU20" s="180">
        <v>306</v>
      </c>
      <c r="AV20" s="190">
        <f t="shared" si="18"/>
        <v>89.2</v>
      </c>
      <c r="AW20" s="192">
        <f t="shared" si="3"/>
        <v>-37</v>
      </c>
      <c r="AX20" s="194">
        <v>231</v>
      </c>
      <c r="AY20" s="180">
        <v>216</v>
      </c>
      <c r="AZ20" s="190">
        <f t="shared" si="19"/>
        <v>93.5</v>
      </c>
      <c r="BA20" s="192">
        <f t="shared" si="4"/>
        <v>-15</v>
      </c>
      <c r="BB20" s="181">
        <v>1823.5059760956176</v>
      </c>
      <c r="BC20" s="181">
        <v>2168.2608695652175</v>
      </c>
      <c r="BD20" s="192">
        <f t="shared" si="5"/>
        <v>344.7548934695999</v>
      </c>
      <c r="BE20" s="186">
        <v>18</v>
      </c>
      <c r="BF20" s="186">
        <v>14</v>
      </c>
      <c r="BG20" s="190">
        <f t="shared" si="20"/>
        <v>77.77777777777779</v>
      </c>
      <c r="BH20" s="187">
        <f t="shared" si="21"/>
        <v>-4</v>
      </c>
      <c r="BI20" s="187">
        <v>23</v>
      </c>
      <c r="BJ20" s="102"/>
    </row>
    <row r="21" spans="1:62" s="100" customFormat="1" ht="18" customHeight="1">
      <c r="A21" s="75" t="s">
        <v>60</v>
      </c>
      <c r="B21" s="181">
        <v>1445</v>
      </c>
      <c r="C21" s="180">
        <v>1393</v>
      </c>
      <c r="D21" s="190">
        <f t="shared" si="6"/>
        <v>96.4</v>
      </c>
      <c r="E21" s="191">
        <f t="shared" si="0"/>
        <v>-52</v>
      </c>
      <c r="F21" s="181">
        <v>599</v>
      </c>
      <c r="G21" s="180">
        <v>505</v>
      </c>
      <c r="H21" s="190">
        <f t="shared" si="7"/>
        <v>84.3</v>
      </c>
      <c r="I21" s="192">
        <f t="shared" si="1"/>
        <v>-94</v>
      </c>
      <c r="J21" s="180">
        <v>589</v>
      </c>
      <c r="K21" s="180">
        <v>665</v>
      </c>
      <c r="L21" s="190">
        <f t="shared" si="8"/>
        <v>112.9</v>
      </c>
      <c r="M21" s="192">
        <f t="shared" si="2"/>
        <v>76</v>
      </c>
      <c r="N21" s="180">
        <v>2</v>
      </c>
      <c r="O21" s="180">
        <v>11</v>
      </c>
      <c r="P21" s="190">
        <f t="shared" si="9"/>
        <v>550</v>
      </c>
      <c r="Q21" s="192">
        <f t="shared" si="10"/>
        <v>9</v>
      </c>
      <c r="R21" s="181">
        <v>226</v>
      </c>
      <c r="S21" s="180">
        <v>228</v>
      </c>
      <c r="T21" s="190">
        <f t="shared" si="11"/>
        <v>100.9</v>
      </c>
      <c r="U21" s="192">
        <f t="shared" si="22"/>
        <v>2</v>
      </c>
      <c r="V21" s="193">
        <v>2102</v>
      </c>
      <c r="W21" s="193">
        <v>2353</v>
      </c>
      <c r="X21" s="190">
        <f t="shared" si="27"/>
        <v>111.94100856327307</v>
      </c>
      <c r="Y21" s="192">
        <f t="shared" si="28"/>
        <v>251</v>
      </c>
      <c r="Z21" s="193">
        <v>1361</v>
      </c>
      <c r="AA21" s="193">
        <v>1282</v>
      </c>
      <c r="AB21" s="190">
        <f t="shared" si="23"/>
        <v>94.19544452608376</v>
      </c>
      <c r="AC21" s="192">
        <f t="shared" si="24"/>
        <v>-79</v>
      </c>
      <c r="AD21" s="193">
        <v>497</v>
      </c>
      <c r="AE21" s="193">
        <v>618</v>
      </c>
      <c r="AF21" s="190">
        <f t="shared" si="25"/>
        <v>124.3460764587525</v>
      </c>
      <c r="AG21" s="192">
        <f t="shared" si="26"/>
        <v>121</v>
      </c>
      <c r="AH21" s="181">
        <v>276</v>
      </c>
      <c r="AI21" s="180">
        <v>285</v>
      </c>
      <c r="AJ21" s="190">
        <f t="shared" si="12"/>
        <v>103.3</v>
      </c>
      <c r="AK21" s="132">
        <f t="shared" si="13"/>
        <v>9</v>
      </c>
      <c r="AL21" s="186">
        <v>125</v>
      </c>
      <c r="AM21" s="186">
        <v>142</v>
      </c>
      <c r="AN21" s="190">
        <f t="shared" si="14"/>
        <v>113.6</v>
      </c>
      <c r="AO21" s="192">
        <f t="shared" si="15"/>
        <v>17</v>
      </c>
      <c r="AP21" s="186">
        <v>553</v>
      </c>
      <c r="AQ21" s="186">
        <v>634</v>
      </c>
      <c r="AR21" s="190">
        <f t="shared" si="16"/>
        <v>114.6</v>
      </c>
      <c r="AS21" s="192">
        <f t="shared" si="17"/>
        <v>81</v>
      </c>
      <c r="AT21" s="180">
        <v>452</v>
      </c>
      <c r="AU21" s="180">
        <v>419</v>
      </c>
      <c r="AV21" s="190">
        <f t="shared" si="18"/>
        <v>92.7</v>
      </c>
      <c r="AW21" s="192">
        <f t="shared" si="3"/>
        <v>-33</v>
      </c>
      <c r="AX21" s="194">
        <v>334</v>
      </c>
      <c r="AY21" s="180">
        <v>323</v>
      </c>
      <c r="AZ21" s="190">
        <f t="shared" si="19"/>
        <v>96.7</v>
      </c>
      <c r="BA21" s="192">
        <f t="shared" si="4"/>
        <v>-11</v>
      </c>
      <c r="BB21" s="181">
        <v>1439.4021739130435</v>
      </c>
      <c r="BC21" s="181">
        <v>1514.8997134670487</v>
      </c>
      <c r="BD21" s="192">
        <f t="shared" si="5"/>
        <v>75.49753955400524</v>
      </c>
      <c r="BE21" s="186">
        <v>7</v>
      </c>
      <c r="BF21" s="186">
        <v>14</v>
      </c>
      <c r="BG21" s="190">
        <f t="shared" si="20"/>
        <v>200</v>
      </c>
      <c r="BH21" s="187">
        <f t="shared" si="21"/>
        <v>7</v>
      </c>
      <c r="BI21" s="187">
        <v>5</v>
      </c>
      <c r="BJ21" s="102"/>
    </row>
    <row r="22" spans="1:62" s="101" customFormat="1" ht="18" customHeight="1">
      <c r="A22" s="75" t="s">
        <v>61</v>
      </c>
      <c r="B22" s="181">
        <v>978</v>
      </c>
      <c r="C22" s="180">
        <v>901</v>
      </c>
      <c r="D22" s="190">
        <f t="shared" si="6"/>
        <v>92.1</v>
      </c>
      <c r="E22" s="191">
        <f t="shared" si="0"/>
        <v>-77</v>
      </c>
      <c r="F22" s="181">
        <v>426</v>
      </c>
      <c r="G22" s="180">
        <v>335</v>
      </c>
      <c r="H22" s="190">
        <f t="shared" si="7"/>
        <v>78.6</v>
      </c>
      <c r="I22" s="192">
        <f t="shared" si="1"/>
        <v>-91</v>
      </c>
      <c r="J22" s="180">
        <v>509</v>
      </c>
      <c r="K22" s="180">
        <v>489</v>
      </c>
      <c r="L22" s="190">
        <f t="shared" si="8"/>
        <v>96.1</v>
      </c>
      <c r="M22" s="192">
        <f t="shared" si="2"/>
        <v>-20</v>
      </c>
      <c r="N22" s="180">
        <v>134</v>
      </c>
      <c r="O22" s="180">
        <v>123</v>
      </c>
      <c r="P22" s="190">
        <f t="shared" si="9"/>
        <v>91.8</v>
      </c>
      <c r="Q22" s="192">
        <f t="shared" si="10"/>
        <v>-11</v>
      </c>
      <c r="R22" s="181">
        <v>162</v>
      </c>
      <c r="S22" s="180">
        <v>162</v>
      </c>
      <c r="T22" s="190">
        <f t="shared" si="11"/>
        <v>100</v>
      </c>
      <c r="U22" s="192">
        <f t="shared" si="22"/>
        <v>0</v>
      </c>
      <c r="V22" s="193">
        <v>1276</v>
      </c>
      <c r="W22" s="193">
        <v>1457</v>
      </c>
      <c r="X22" s="190">
        <f t="shared" si="27"/>
        <v>114.18495297805642</v>
      </c>
      <c r="Y22" s="192">
        <f t="shared" si="28"/>
        <v>181</v>
      </c>
      <c r="Z22" s="193">
        <v>922</v>
      </c>
      <c r="AA22" s="193">
        <v>853</v>
      </c>
      <c r="AB22" s="190">
        <f t="shared" si="23"/>
        <v>92.51626898047722</v>
      </c>
      <c r="AC22" s="192">
        <f t="shared" si="24"/>
        <v>-69</v>
      </c>
      <c r="AD22" s="193">
        <v>326</v>
      </c>
      <c r="AE22" s="193">
        <v>555</v>
      </c>
      <c r="AF22" s="190">
        <f t="shared" si="25"/>
        <v>170.24539877300612</v>
      </c>
      <c r="AG22" s="192">
        <f t="shared" si="26"/>
        <v>229</v>
      </c>
      <c r="AH22" s="181">
        <v>267</v>
      </c>
      <c r="AI22" s="180">
        <v>187</v>
      </c>
      <c r="AJ22" s="190">
        <f t="shared" si="12"/>
        <v>70</v>
      </c>
      <c r="AK22" s="132">
        <f t="shared" si="13"/>
        <v>-80</v>
      </c>
      <c r="AL22" s="186">
        <v>116</v>
      </c>
      <c r="AM22" s="186">
        <v>92</v>
      </c>
      <c r="AN22" s="190">
        <f t="shared" si="14"/>
        <v>79.3</v>
      </c>
      <c r="AO22" s="192">
        <f t="shared" si="15"/>
        <v>-24</v>
      </c>
      <c r="AP22" s="186">
        <v>527</v>
      </c>
      <c r="AQ22" s="186">
        <v>493</v>
      </c>
      <c r="AR22" s="190">
        <f t="shared" si="16"/>
        <v>93.5</v>
      </c>
      <c r="AS22" s="192">
        <f t="shared" si="17"/>
        <v>-34</v>
      </c>
      <c r="AT22" s="180">
        <v>297</v>
      </c>
      <c r="AU22" s="180">
        <v>280</v>
      </c>
      <c r="AV22" s="190">
        <f t="shared" si="18"/>
        <v>94.3</v>
      </c>
      <c r="AW22" s="192">
        <f t="shared" si="3"/>
        <v>-17</v>
      </c>
      <c r="AX22" s="194">
        <v>190</v>
      </c>
      <c r="AY22" s="180">
        <v>160</v>
      </c>
      <c r="AZ22" s="190">
        <f t="shared" si="19"/>
        <v>84.2</v>
      </c>
      <c r="BA22" s="192">
        <f t="shared" si="4"/>
        <v>-30</v>
      </c>
      <c r="BB22" s="181">
        <v>1546.6346153846155</v>
      </c>
      <c r="BC22" s="181">
        <v>1794.1489361702127</v>
      </c>
      <c r="BD22" s="192">
        <f t="shared" si="5"/>
        <v>247.5143207855972</v>
      </c>
      <c r="BE22" s="186">
        <v>9</v>
      </c>
      <c r="BF22" s="186">
        <v>4</v>
      </c>
      <c r="BG22" s="190">
        <f t="shared" si="20"/>
        <v>44.44444444444444</v>
      </c>
      <c r="BH22" s="187">
        <f t="shared" si="21"/>
        <v>-5</v>
      </c>
      <c r="BI22" s="187">
        <v>4</v>
      </c>
      <c r="BJ22" s="102"/>
    </row>
    <row r="23" spans="1:62" s="100" customFormat="1" ht="18" customHeight="1">
      <c r="A23" s="75" t="s">
        <v>62</v>
      </c>
      <c r="B23" s="181">
        <v>1105</v>
      </c>
      <c r="C23" s="180">
        <v>1210</v>
      </c>
      <c r="D23" s="190">
        <f t="shared" si="6"/>
        <v>109.5</v>
      </c>
      <c r="E23" s="191">
        <f t="shared" si="0"/>
        <v>105</v>
      </c>
      <c r="F23" s="181">
        <v>536</v>
      </c>
      <c r="G23" s="180">
        <v>542</v>
      </c>
      <c r="H23" s="190">
        <f t="shared" si="7"/>
        <v>101.1</v>
      </c>
      <c r="I23" s="192">
        <f t="shared" si="1"/>
        <v>6</v>
      </c>
      <c r="J23" s="180">
        <v>422</v>
      </c>
      <c r="K23" s="180">
        <v>481</v>
      </c>
      <c r="L23" s="190">
        <f t="shared" si="8"/>
        <v>114</v>
      </c>
      <c r="M23" s="192">
        <f t="shared" si="2"/>
        <v>59</v>
      </c>
      <c r="N23" s="180">
        <v>142</v>
      </c>
      <c r="O23" s="180">
        <v>163</v>
      </c>
      <c r="P23" s="190">
        <f t="shared" si="9"/>
        <v>114.8</v>
      </c>
      <c r="Q23" s="192">
        <f t="shared" si="10"/>
        <v>21</v>
      </c>
      <c r="R23" s="181">
        <v>102</v>
      </c>
      <c r="S23" s="180">
        <v>128</v>
      </c>
      <c r="T23" s="190">
        <f t="shared" si="11"/>
        <v>125.5</v>
      </c>
      <c r="U23" s="192">
        <f t="shared" si="22"/>
        <v>26</v>
      </c>
      <c r="V23" s="193">
        <v>1276</v>
      </c>
      <c r="W23" s="193">
        <v>1652</v>
      </c>
      <c r="X23" s="190">
        <f t="shared" si="27"/>
        <v>129.46708463949844</v>
      </c>
      <c r="Y23" s="192">
        <f t="shared" si="28"/>
        <v>376</v>
      </c>
      <c r="Z23" s="193">
        <v>1002</v>
      </c>
      <c r="AA23" s="193">
        <v>1137</v>
      </c>
      <c r="AB23" s="190">
        <f t="shared" si="23"/>
        <v>113.47305389221556</v>
      </c>
      <c r="AC23" s="192">
        <f t="shared" si="24"/>
        <v>135</v>
      </c>
      <c r="AD23" s="193">
        <v>89</v>
      </c>
      <c r="AE23" s="193">
        <v>202</v>
      </c>
      <c r="AF23" s="190">
        <f t="shared" si="25"/>
        <v>226.9662921348315</v>
      </c>
      <c r="AG23" s="192">
        <f t="shared" si="26"/>
        <v>113</v>
      </c>
      <c r="AH23" s="181">
        <v>159</v>
      </c>
      <c r="AI23" s="180">
        <v>135</v>
      </c>
      <c r="AJ23" s="190">
        <f t="shared" si="12"/>
        <v>84.9</v>
      </c>
      <c r="AK23" s="132">
        <f t="shared" si="13"/>
        <v>-24</v>
      </c>
      <c r="AL23" s="186">
        <v>96</v>
      </c>
      <c r="AM23" s="186">
        <v>105</v>
      </c>
      <c r="AN23" s="190">
        <f t="shared" si="14"/>
        <v>109.4</v>
      </c>
      <c r="AO23" s="192">
        <f t="shared" si="15"/>
        <v>9</v>
      </c>
      <c r="AP23" s="186">
        <v>435</v>
      </c>
      <c r="AQ23" s="186">
        <v>483</v>
      </c>
      <c r="AR23" s="190">
        <f t="shared" si="16"/>
        <v>111</v>
      </c>
      <c r="AS23" s="192">
        <f t="shared" si="17"/>
        <v>48</v>
      </c>
      <c r="AT23" s="180">
        <v>519</v>
      </c>
      <c r="AU23" s="180">
        <v>538</v>
      </c>
      <c r="AV23" s="190">
        <f t="shared" si="18"/>
        <v>103.7</v>
      </c>
      <c r="AW23" s="192">
        <f t="shared" si="3"/>
        <v>19</v>
      </c>
      <c r="AX23" s="194">
        <v>314</v>
      </c>
      <c r="AY23" s="180">
        <v>304</v>
      </c>
      <c r="AZ23" s="190">
        <f t="shared" si="19"/>
        <v>96.8</v>
      </c>
      <c r="BA23" s="192">
        <f t="shared" si="4"/>
        <v>-10</v>
      </c>
      <c r="BB23" s="181">
        <v>1347.6923076923076</v>
      </c>
      <c r="BC23" s="181">
        <v>1934.1538461538462</v>
      </c>
      <c r="BD23" s="192">
        <f t="shared" si="5"/>
        <v>586.4615384615386</v>
      </c>
      <c r="BE23" s="186">
        <v>21</v>
      </c>
      <c r="BF23" s="186">
        <v>20</v>
      </c>
      <c r="BG23" s="190">
        <f t="shared" si="20"/>
        <v>95.23809523809523</v>
      </c>
      <c r="BH23" s="187">
        <f t="shared" si="21"/>
        <v>-1</v>
      </c>
      <c r="BI23" s="187">
        <v>5</v>
      </c>
      <c r="BJ23" s="102"/>
    </row>
    <row r="24" spans="1:62" s="100" customFormat="1" ht="18" customHeight="1">
      <c r="A24" s="75" t="s">
        <v>63</v>
      </c>
      <c r="B24" s="181">
        <v>3258</v>
      </c>
      <c r="C24" s="180">
        <v>3233</v>
      </c>
      <c r="D24" s="190">
        <f t="shared" si="6"/>
        <v>99.2</v>
      </c>
      <c r="E24" s="191">
        <f t="shared" si="0"/>
        <v>-25</v>
      </c>
      <c r="F24" s="181">
        <v>2124</v>
      </c>
      <c r="G24" s="180">
        <v>1628</v>
      </c>
      <c r="H24" s="190">
        <f t="shared" si="7"/>
        <v>76.6</v>
      </c>
      <c r="I24" s="192">
        <f t="shared" si="1"/>
        <v>-496</v>
      </c>
      <c r="J24" s="180">
        <v>1449</v>
      </c>
      <c r="K24" s="180">
        <v>1543</v>
      </c>
      <c r="L24" s="190">
        <f t="shared" si="8"/>
        <v>106.5</v>
      </c>
      <c r="M24" s="192">
        <f t="shared" si="2"/>
        <v>94</v>
      </c>
      <c r="N24" s="180">
        <v>702</v>
      </c>
      <c r="O24" s="180">
        <v>615</v>
      </c>
      <c r="P24" s="190">
        <f t="shared" si="9"/>
        <v>87.6</v>
      </c>
      <c r="Q24" s="192">
        <f t="shared" si="10"/>
        <v>-87</v>
      </c>
      <c r="R24" s="181">
        <v>313</v>
      </c>
      <c r="S24" s="180">
        <v>318</v>
      </c>
      <c r="T24" s="190">
        <f t="shared" si="11"/>
        <v>101.6</v>
      </c>
      <c r="U24" s="192">
        <f t="shared" si="22"/>
        <v>5</v>
      </c>
      <c r="V24" s="193">
        <v>10640</v>
      </c>
      <c r="W24" s="193">
        <v>10992</v>
      </c>
      <c r="X24" s="190">
        <f t="shared" si="27"/>
        <v>103.30827067669173</v>
      </c>
      <c r="Y24" s="192">
        <f t="shared" si="28"/>
        <v>352</v>
      </c>
      <c r="Z24" s="193">
        <v>2958</v>
      </c>
      <c r="AA24" s="193">
        <v>2976</v>
      </c>
      <c r="AB24" s="190">
        <f t="shared" si="23"/>
        <v>100.60851926977688</v>
      </c>
      <c r="AC24" s="192">
        <f t="shared" si="24"/>
        <v>18</v>
      </c>
      <c r="AD24" s="193">
        <v>5116</v>
      </c>
      <c r="AE24" s="193">
        <v>5057</v>
      </c>
      <c r="AF24" s="190">
        <f t="shared" si="25"/>
        <v>98.84675527756059</v>
      </c>
      <c r="AG24" s="192">
        <f t="shared" si="26"/>
        <v>-59</v>
      </c>
      <c r="AH24" s="181">
        <v>446</v>
      </c>
      <c r="AI24" s="180">
        <v>448</v>
      </c>
      <c r="AJ24" s="190">
        <f t="shared" si="12"/>
        <v>100.4</v>
      </c>
      <c r="AK24" s="132">
        <f t="shared" si="13"/>
        <v>2</v>
      </c>
      <c r="AL24" s="186">
        <v>340</v>
      </c>
      <c r="AM24" s="186">
        <v>318</v>
      </c>
      <c r="AN24" s="190">
        <f t="shared" si="14"/>
        <v>93.5</v>
      </c>
      <c r="AO24" s="192">
        <f t="shared" si="15"/>
        <v>-22</v>
      </c>
      <c r="AP24" s="186">
        <v>1620</v>
      </c>
      <c r="AQ24" s="186">
        <v>1642</v>
      </c>
      <c r="AR24" s="190">
        <f t="shared" si="16"/>
        <v>101.4</v>
      </c>
      <c r="AS24" s="192">
        <f t="shared" si="17"/>
        <v>22</v>
      </c>
      <c r="AT24" s="180">
        <v>1449</v>
      </c>
      <c r="AU24" s="180">
        <v>1339</v>
      </c>
      <c r="AV24" s="190">
        <f t="shared" si="18"/>
        <v>92.4</v>
      </c>
      <c r="AW24" s="192">
        <f t="shared" si="3"/>
        <v>-110</v>
      </c>
      <c r="AX24" s="194">
        <v>778</v>
      </c>
      <c r="AY24" s="180">
        <v>794</v>
      </c>
      <c r="AZ24" s="190">
        <f t="shared" si="19"/>
        <v>102.1</v>
      </c>
      <c r="BA24" s="192">
        <f t="shared" si="4"/>
        <v>16</v>
      </c>
      <c r="BB24" s="181">
        <v>1685.9897172236504</v>
      </c>
      <c r="BC24" s="181">
        <v>1768.1107099879664</v>
      </c>
      <c r="BD24" s="192">
        <f t="shared" si="5"/>
        <v>82.12099276431604</v>
      </c>
      <c r="BE24" s="186">
        <v>131</v>
      </c>
      <c r="BF24" s="186">
        <v>183</v>
      </c>
      <c r="BG24" s="190">
        <f t="shared" si="20"/>
        <v>139.6946564885496</v>
      </c>
      <c r="BH24" s="187">
        <f t="shared" si="21"/>
        <v>52</v>
      </c>
      <c r="BI24" s="187">
        <v>100</v>
      </c>
      <c r="BJ24" s="102"/>
    </row>
    <row r="25" spans="1:62" s="100" customFormat="1" ht="18" customHeight="1">
      <c r="A25" s="75" t="s">
        <v>64</v>
      </c>
      <c r="B25" s="181">
        <v>1439</v>
      </c>
      <c r="C25" s="180">
        <v>1494</v>
      </c>
      <c r="D25" s="190">
        <f t="shared" si="6"/>
        <v>103.8</v>
      </c>
      <c r="E25" s="191">
        <f t="shared" si="0"/>
        <v>55</v>
      </c>
      <c r="F25" s="181">
        <v>868</v>
      </c>
      <c r="G25" s="180">
        <v>774</v>
      </c>
      <c r="H25" s="190">
        <f t="shared" si="7"/>
        <v>89.2</v>
      </c>
      <c r="I25" s="192">
        <f t="shared" si="1"/>
        <v>-94</v>
      </c>
      <c r="J25" s="180">
        <v>412</v>
      </c>
      <c r="K25" s="180">
        <v>418</v>
      </c>
      <c r="L25" s="190">
        <f t="shared" si="8"/>
        <v>101.5</v>
      </c>
      <c r="M25" s="192">
        <f t="shared" si="2"/>
        <v>6</v>
      </c>
      <c r="N25" s="180">
        <v>74</v>
      </c>
      <c r="O25" s="180">
        <v>85</v>
      </c>
      <c r="P25" s="190">
        <f t="shared" si="9"/>
        <v>114.9</v>
      </c>
      <c r="Q25" s="192">
        <f t="shared" si="10"/>
        <v>11</v>
      </c>
      <c r="R25" s="181">
        <v>110</v>
      </c>
      <c r="S25" s="180">
        <v>124</v>
      </c>
      <c r="T25" s="190">
        <f t="shared" si="11"/>
        <v>112.7</v>
      </c>
      <c r="U25" s="192">
        <f t="shared" si="22"/>
        <v>14</v>
      </c>
      <c r="V25" s="193">
        <v>2387</v>
      </c>
      <c r="W25" s="193">
        <v>1747</v>
      </c>
      <c r="X25" s="190">
        <f t="shared" si="27"/>
        <v>73.18810222036028</v>
      </c>
      <c r="Y25" s="192">
        <f t="shared" si="28"/>
        <v>-640</v>
      </c>
      <c r="Z25" s="193">
        <v>1341</v>
      </c>
      <c r="AA25" s="193">
        <v>1358</v>
      </c>
      <c r="AB25" s="190">
        <f t="shared" si="23"/>
        <v>101.2677106636838</v>
      </c>
      <c r="AC25" s="192">
        <f t="shared" si="24"/>
        <v>17</v>
      </c>
      <c r="AD25" s="193">
        <v>806</v>
      </c>
      <c r="AE25" s="193">
        <v>147</v>
      </c>
      <c r="AF25" s="190">
        <f t="shared" si="25"/>
        <v>18.23821339950372</v>
      </c>
      <c r="AG25" s="192">
        <f t="shared" si="26"/>
        <v>-659</v>
      </c>
      <c r="AH25" s="181">
        <v>267</v>
      </c>
      <c r="AI25" s="180">
        <v>269</v>
      </c>
      <c r="AJ25" s="190">
        <f t="shared" si="12"/>
        <v>100.7</v>
      </c>
      <c r="AK25" s="132">
        <f t="shared" si="13"/>
        <v>2</v>
      </c>
      <c r="AL25" s="186">
        <v>77</v>
      </c>
      <c r="AM25" s="186">
        <v>87</v>
      </c>
      <c r="AN25" s="190">
        <f t="shared" si="14"/>
        <v>113</v>
      </c>
      <c r="AO25" s="192">
        <f t="shared" si="15"/>
        <v>10</v>
      </c>
      <c r="AP25" s="186">
        <v>379</v>
      </c>
      <c r="AQ25" s="186">
        <v>404</v>
      </c>
      <c r="AR25" s="190">
        <f t="shared" si="16"/>
        <v>106.6</v>
      </c>
      <c r="AS25" s="192">
        <f t="shared" si="17"/>
        <v>25</v>
      </c>
      <c r="AT25" s="180">
        <v>543</v>
      </c>
      <c r="AU25" s="180">
        <v>616</v>
      </c>
      <c r="AV25" s="190">
        <f t="shared" si="18"/>
        <v>113.4</v>
      </c>
      <c r="AW25" s="192">
        <f t="shared" si="3"/>
        <v>73</v>
      </c>
      <c r="AX25" s="194">
        <v>252</v>
      </c>
      <c r="AY25" s="180">
        <v>224</v>
      </c>
      <c r="AZ25" s="190">
        <f t="shared" si="19"/>
        <v>88.9</v>
      </c>
      <c r="BA25" s="192">
        <f t="shared" si="4"/>
        <v>-28</v>
      </c>
      <c r="BB25" s="181">
        <v>1377.9026217228463</v>
      </c>
      <c r="BC25" s="181">
        <v>1548.2071713147411</v>
      </c>
      <c r="BD25" s="192">
        <f t="shared" si="5"/>
        <v>170.30454959189478</v>
      </c>
      <c r="BE25" s="186">
        <v>11</v>
      </c>
      <c r="BF25" s="186">
        <v>10</v>
      </c>
      <c r="BG25" s="190">
        <f t="shared" si="20"/>
        <v>90.9090909090909</v>
      </c>
      <c r="BH25" s="187">
        <f t="shared" si="21"/>
        <v>-1</v>
      </c>
      <c r="BI25" s="187">
        <v>6</v>
      </c>
      <c r="BJ25" s="102"/>
    </row>
    <row r="26" spans="1:62" s="100" customFormat="1" ht="18" customHeight="1">
      <c r="A26" s="75" t="s">
        <v>65</v>
      </c>
      <c r="B26" s="181">
        <v>1216</v>
      </c>
      <c r="C26" s="180">
        <v>1280</v>
      </c>
      <c r="D26" s="190">
        <f t="shared" si="6"/>
        <v>105.3</v>
      </c>
      <c r="E26" s="191">
        <f t="shared" si="0"/>
        <v>64</v>
      </c>
      <c r="F26" s="181">
        <v>607</v>
      </c>
      <c r="G26" s="180">
        <v>556</v>
      </c>
      <c r="H26" s="190">
        <f t="shared" si="7"/>
        <v>91.6</v>
      </c>
      <c r="I26" s="192">
        <f t="shared" si="1"/>
        <v>-51</v>
      </c>
      <c r="J26" s="180">
        <v>439</v>
      </c>
      <c r="K26" s="180">
        <v>486</v>
      </c>
      <c r="L26" s="190">
        <f t="shared" si="8"/>
        <v>110.7</v>
      </c>
      <c r="M26" s="192">
        <f t="shared" si="2"/>
        <v>47</v>
      </c>
      <c r="N26" s="180">
        <v>154</v>
      </c>
      <c r="O26" s="180">
        <v>153</v>
      </c>
      <c r="P26" s="190">
        <f t="shared" si="9"/>
        <v>99.4</v>
      </c>
      <c r="Q26" s="192">
        <f t="shared" si="10"/>
        <v>-1</v>
      </c>
      <c r="R26" s="181">
        <v>147</v>
      </c>
      <c r="S26" s="180">
        <v>148</v>
      </c>
      <c r="T26" s="190">
        <f t="shared" si="11"/>
        <v>100.7</v>
      </c>
      <c r="U26" s="192">
        <f t="shared" si="22"/>
        <v>1</v>
      </c>
      <c r="V26" s="193">
        <v>1817</v>
      </c>
      <c r="W26" s="193">
        <v>1991</v>
      </c>
      <c r="X26" s="190">
        <f t="shared" si="27"/>
        <v>109.57622454595489</v>
      </c>
      <c r="Y26" s="192">
        <f t="shared" si="28"/>
        <v>174</v>
      </c>
      <c r="Z26" s="193">
        <v>1093</v>
      </c>
      <c r="AA26" s="193">
        <v>1139</v>
      </c>
      <c r="AB26" s="190">
        <f t="shared" si="23"/>
        <v>104.20860018298261</v>
      </c>
      <c r="AC26" s="192">
        <f t="shared" si="24"/>
        <v>46</v>
      </c>
      <c r="AD26" s="193">
        <v>577</v>
      </c>
      <c r="AE26" s="193">
        <v>509</v>
      </c>
      <c r="AF26" s="190">
        <f t="shared" si="25"/>
        <v>88.21490467937608</v>
      </c>
      <c r="AG26" s="192">
        <f t="shared" si="26"/>
        <v>-68</v>
      </c>
      <c r="AH26" s="181">
        <v>204</v>
      </c>
      <c r="AI26" s="180">
        <v>204</v>
      </c>
      <c r="AJ26" s="190">
        <f t="shared" si="12"/>
        <v>100</v>
      </c>
      <c r="AK26" s="132">
        <f t="shared" si="13"/>
        <v>0</v>
      </c>
      <c r="AL26" s="186">
        <v>99</v>
      </c>
      <c r="AM26" s="186">
        <v>112</v>
      </c>
      <c r="AN26" s="190">
        <f t="shared" si="14"/>
        <v>113.1</v>
      </c>
      <c r="AO26" s="192">
        <f t="shared" si="15"/>
        <v>13</v>
      </c>
      <c r="AP26" s="186">
        <v>449</v>
      </c>
      <c r="AQ26" s="186">
        <v>523</v>
      </c>
      <c r="AR26" s="190">
        <f t="shared" si="16"/>
        <v>116.5</v>
      </c>
      <c r="AS26" s="192">
        <f t="shared" si="17"/>
        <v>74</v>
      </c>
      <c r="AT26" s="180">
        <v>470</v>
      </c>
      <c r="AU26" s="180">
        <v>459</v>
      </c>
      <c r="AV26" s="190">
        <f t="shared" si="18"/>
        <v>97.7</v>
      </c>
      <c r="AW26" s="192">
        <f t="shared" si="3"/>
        <v>-11</v>
      </c>
      <c r="AX26" s="194">
        <v>279</v>
      </c>
      <c r="AY26" s="180">
        <v>239</v>
      </c>
      <c r="AZ26" s="190">
        <f t="shared" si="19"/>
        <v>85.7</v>
      </c>
      <c r="BA26" s="192">
        <f t="shared" si="4"/>
        <v>-40</v>
      </c>
      <c r="BB26" s="181">
        <v>1471.1864406779662</v>
      </c>
      <c r="BC26" s="181">
        <v>1600.7874015748032</v>
      </c>
      <c r="BD26" s="192">
        <f t="shared" si="5"/>
        <v>129.60096089683702</v>
      </c>
      <c r="BE26" s="186">
        <v>27</v>
      </c>
      <c r="BF26" s="186">
        <v>27</v>
      </c>
      <c r="BG26" s="190">
        <f t="shared" si="20"/>
        <v>100</v>
      </c>
      <c r="BH26" s="187">
        <f t="shared" si="21"/>
        <v>0</v>
      </c>
      <c r="BI26" s="187">
        <v>15</v>
      </c>
      <c r="BJ26" s="102"/>
    </row>
    <row r="27" spans="1:62" s="100" customFormat="1" ht="18" customHeight="1">
      <c r="A27" s="75" t="s">
        <v>66</v>
      </c>
      <c r="B27" s="181">
        <v>873</v>
      </c>
      <c r="C27" s="180">
        <v>746</v>
      </c>
      <c r="D27" s="190">
        <f t="shared" si="6"/>
        <v>85.5</v>
      </c>
      <c r="E27" s="191">
        <f t="shared" si="0"/>
        <v>-127</v>
      </c>
      <c r="F27" s="181">
        <v>414</v>
      </c>
      <c r="G27" s="180">
        <v>334</v>
      </c>
      <c r="H27" s="190">
        <f t="shared" si="7"/>
        <v>80.7</v>
      </c>
      <c r="I27" s="192">
        <f t="shared" si="1"/>
        <v>-80</v>
      </c>
      <c r="J27" s="180">
        <v>463</v>
      </c>
      <c r="K27" s="180">
        <v>486</v>
      </c>
      <c r="L27" s="190">
        <f t="shared" si="8"/>
        <v>105</v>
      </c>
      <c r="M27" s="192">
        <f t="shared" si="2"/>
        <v>23</v>
      </c>
      <c r="N27" s="180">
        <v>228</v>
      </c>
      <c r="O27" s="180">
        <v>231</v>
      </c>
      <c r="P27" s="190">
        <f t="shared" si="9"/>
        <v>101.3</v>
      </c>
      <c r="Q27" s="192">
        <f t="shared" si="10"/>
        <v>3</v>
      </c>
      <c r="R27" s="181">
        <v>132</v>
      </c>
      <c r="S27" s="180">
        <v>131</v>
      </c>
      <c r="T27" s="190">
        <f t="shared" si="11"/>
        <v>99.2</v>
      </c>
      <c r="U27" s="192">
        <f t="shared" si="22"/>
        <v>-1</v>
      </c>
      <c r="V27" s="193">
        <v>1623</v>
      </c>
      <c r="W27" s="193">
        <v>1535</v>
      </c>
      <c r="X27" s="190">
        <f t="shared" si="27"/>
        <v>94.57794208256315</v>
      </c>
      <c r="Y27" s="192">
        <f t="shared" si="28"/>
        <v>-88</v>
      </c>
      <c r="Z27" s="193">
        <v>792</v>
      </c>
      <c r="AA27" s="193">
        <v>676</v>
      </c>
      <c r="AB27" s="190">
        <f t="shared" si="23"/>
        <v>85.35353535353535</v>
      </c>
      <c r="AC27" s="192">
        <f t="shared" si="24"/>
        <v>-116</v>
      </c>
      <c r="AD27" s="193">
        <v>136</v>
      </c>
      <c r="AE27" s="193">
        <v>142</v>
      </c>
      <c r="AF27" s="190">
        <f t="shared" si="25"/>
        <v>104.41176470588236</v>
      </c>
      <c r="AG27" s="192">
        <f t="shared" si="26"/>
        <v>6</v>
      </c>
      <c r="AH27" s="181">
        <v>180</v>
      </c>
      <c r="AI27" s="180">
        <v>129</v>
      </c>
      <c r="AJ27" s="190">
        <f t="shared" si="12"/>
        <v>71.7</v>
      </c>
      <c r="AK27" s="132">
        <f t="shared" si="13"/>
        <v>-51</v>
      </c>
      <c r="AL27" s="186">
        <v>107</v>
      </c>
      <c r="AM27" s="186">
        <v>113</v>
      </c>
      <c r="AN27" s="190">
        <f t="shared" si="14"/>
        <v>105.6</v>
      </c>
      <c r="AO27" s="192">
        <f t="shared" si="15"/>
        <v>6</v>
      </c>
      <c r="AP27" s="186">
        <v>457</v>
      </c>
      <c r="AQ27" s="186">
        <v>477</v>
      </c>
      <c r="AR27" s="190">
        <f t="shared" si="16"/>
        <v>104.4</v>
      </c>
      <c r="AS27" s="192">
        <f t="shared" si="17"/>
        <v>20</v>
      </c>
      <c r="AT27" s="180">
        <v>369</v>
      </c>
      <c r="AU27" s="180">
        <v>294</v>
      </c>
      <c r="AV27" s="190">
        <f t="shared" si="18"/>
        <v>79.7</v>
      </c>
      <c r="AW27" s="192">
        <f t="shared" si="3"/>
        <v>-75</v>
      </c>
      <c r="AX27" s="194">
        <v>322</v>
      </c>
      <c r="AY27" s="180">
        <v>272</v>
      </c>
      <c r="AZ27" s="190">
        <f t="shared" si="19"/>
        <v>84.5</v>
      </c>
      <c r="BA27" s="192">
        <f t="shared" si="4"/>
        <v>-50</v>
      </c>
      <c r="BB27" s="181">
        <v>1290.6832298136646</v>
      </c>
      <c r="BC27" s="181">
        <v>1603.157894736842</v>
      </c>
      <c r="BD27" s="192">
        <f t="shared" si="5"/>
        <v>312.47466492317744</v>
      </c>
      <c r="BE27" s="186">
        <v>9</v>
      </c>
      <c r="BF27" s="186">
        <v>8</v>
      </c>
      <c r="BG27" s="190">
        <f t="shared" si="20"/>
        <v>88.88888888888889</v>
      </c>
      <c r="BH27" s="187">
        <f t="shared" si="21"/>
        <v>-1</v>
      </c>
      <c r="BI27" s="187">
        <v>8</v>
      </c>
      <c r="BJ27" s="102"/>
    </row>
    <row r="28" spans="1:62" s="100" customFormat="1" ht="18" customHeight="1">
      <c r="A28" s="75" t="s">
        <v>67</v>
      </c>
      <c r="B28" s="181">
        <v>908</v>
      </c>
      <c r="C28" s="180">
        <v>895</v>
      </c>
      <c r="D28" s="190">
        <f t="shared" si="6"/>
        <v>98.6</v>
      </c>
      <c r="E28" s="191">
        <f t="shared" si="0"/>
        <v>-13</v>
      </c>
      <c r="F28" s="181">
        <v>436</v>
      </c>
      <c r="G28" s="180">
        <v>383</v>
      </c>
      <c r="H28" s="190">
        <f t="shared" si="7"/>
        <v>87.8</v>
      </c>
      <c r="I28" s="192">
        <f t="shared" si="1"/>
        <v>-53</v>
      </c>
      <c r="J28" s="180">
        <v>807</v>
      </c>
      <c r="K28" s="180">
        <v>797</v>
      </c>
      <c r="L28" s="190">
        <f t="shared" si="8"/>
        <v>98.8</v>
      </c>
      <c r="M28" s="192">
        <f t="shared" si="2"/>
        <v>-10</v>
      </c>
      <c r="N28" s="180">
        <v>430</v>
      </c>
      <c r="O28" s="180">
        <v>450</v>
      </c>
      <c r="P28" s="190">
        <f t="shared" si="9"/>
        <v>104.7</v>
      </c>
      <c r="Q28" s="192">
        <f t="shared" si="10"/>
        <v>20</v>
      </c>
      <c r="R28" s="181">
        <v>182</v>
      </c>
      <c r="S28" s="180">
        <v>192</v>
      </c>
      <c r="T28" s="190">
        <f t="shared" si="11"/>
        <v>105.5</v>
      </c>
      <c r="U28" s="192">
        <f t="shared" si="22"/>
        <v>10</v>
      </c>
      <c r="V28" s="193">
        <v>2704</v>
      </c>
      <c r="W28" s="193">
        <v>2688</v>
      </c>
      <c r="X28" s="190">
        <f t="shared" si="27"/>
        <v>99.40828402366864</v>
      </c>
      <c r="Y28" s="192">
        <f t="shared" si="28"/>
        <v>-16</v>
      </c>
      <c r="Z28" s="193">
        <v>876</v>
      </c>
      <c r="AA28" s="193">
        <v>873</v>
      </c>
      <c r="AB28" s="190">
        <f t="shared" si="23"/>
        <v>99.65753424657534</v>
      </c>
      <c r="AC28" s="192">
        <f t="shared" si="24"/>
        <v>-3</v>
      </c>
      <c r="AD28" s="193">
        <v>366</v>
      </c>
      <c r="AE28" s="193">
        <v>405</v>
      </c>
      <c r="AF28" s="190">
        <f t="shared" si="25"/>
        <v>110.65573770491804</v>
      </c>
      <c r="AG28" s="192">
        <f t="shared" si="26"/>
        <v>39</v>
      </c>
      <c r="AH28" s="181">
        <v>190</v>
      </c>
      <c r="AI28" s="180">
        <v>269</v>
      </c>
      <c r="AJ28" s="190">
        <f t="shared" si="12"/>
        <v>141.6</v>
      </c>
      <c r="AK28" s="132">
        <f t="shared" si="13"/>
        <v>79</v>
      </c>
      <c r="AL28" s="186">
        <v>154</v>
      </c>
      <c r="AM28" s="186">
        <v>142</v>
      </c>
      <c r="AN28" s="190">
        <f t="shared" si="14"/>
        <v>92.2</v>
      </c>
      <c r="AO28" s="192">
        <f t="shared" si="15"/>
        <v>-12</v>
      </c>
      <c r="AP28" s="186">
        <v>913</v>
      </c>
      <c r="AQ28" s="186">
        <v>966</v>
      </c>
      <c r="AR28" s="190">
        <f t="shared" si="16"/>
        <v>105.8</v>
      </c>
      <c r="AS28" s="192">
        <f t="shared" si="17"/>
        <v>53</v>
      </c>
      <c r="AT28" s="180">
        <v>230</v>
      </c>
      <c r="AU28" s="180">
        <v>256</v>
      </c>
      <c r="AV28" s="190">
        <f t="shared" si="18"/>
        <v>111.3</v>
      </c>
      <c r="AW28" s="192">
        <f t="shared" si="3"/>
        <v>26</v>
      </c>
      <c r="AX28" s="194">
        <v>183</v>
      </c>
      <c r="AY28" s="180">
        <v>190</v>
      </c>
      <c r="AZ28" s="190">
        <f t="shared" si="19"/>
        <v>103.8</v>
      </c>
      <c r="BA28" s="192">
        <f t="shared" si="4"/>
        <v>7</v>
      </c>
      <c r="BB28" s="181">
        <v>2338.139534883721</v>
      </c>
      <c r="BC28" s="181">
        <v>2912.264150943396</v>
      </c>
      <c r="BD28" s="192">
        <f t="shared" si="5"/>
        <v>574.1246160596752</v>
      </c>
      <c r="BE28" s="186">
        <v>45</v>
      </c>
      <c r="BF28" s="186">
        <v>81</v>
      </c>
      <c r="BG28" s="190">
        <f t="shared" si="20"/>
        <v>180</v>
      </c>
      <c r="BH28" s="187">
        <f t="shared" si="21"/>
        <v>36</v>
      </c>
      <c r="BI28" s="187">
        <v>25</v>
      </c>
      <c r="BJ28" s="102"/>
    </row>
    <row r="29" spans="1:62" s="100" customFormat="1" ht="18" customHeight="1">
      <c r="A29" s="75" t="s">
        <v>68</v>
      </c>
      <c r="B29" s="181">
        <v>1344</v>
      </c>
      <c r="C29" s="180">
        <v>1322</v>
      </c>
      <c r="D29" s="190">
        <f t="shared" si="6"/>
        <v>98.4</v>
      </c>
      <c r="E29" s="191">
        <f t="shared" si="0"/>
        <v>-22</v>
      </c>
      <c r="F29" s="181">
        <v>635</v>
      </c>
      <c r="G29" s="180">
        <v>558</v>
      </c>
      <c r="H29" s="190">
        <f t="shared" si="7"/>
        <v>87.9</v>
      </c>
      <c r="I29" s="192">
        <f t="shared" si="1"/>
        <v>-77</v>
      </c>
      <c r="J29" s="180">
        <v>582</v>
      </c>
      <c r="K29" s="180">
        <v>619</v>
      </c>
      <c r="L29" s="190">
        <f t="shared" si="8"/>
        <v>106.4</v>
      </c>
      <c r="M29" s="192">
        <f t="shared" si="2"/>
        <v>37</v>
      </c>
      <c r="N29" s="180">
        <v>162</v>
      </c>
      <c r="O29" s="180">
        <v>131</v>
      </c>
      <c r="P29" s="190">
        <f t="shared" si="9"/>
        <v>80.9</v>
      </c>
      <c r="Q29" s="192">
        <f t="shared" si="10"/>
        <v>-31</v>
      </c>
      <c r="R29" s="181">
        <v>162</v>
      </c>
      <c r="S29" s="180">
        <v>162</v>
      </c>
      <c r="T29" s="190">
        <f t="shared" si="11"/>
        <v>100</v>
      </c>
      <c r="U29" s="192">
        <f t="shared" si="22"/>
        <v>0</v>
      </c>
      <c r="V29" s="193">
        <v>1516</v>
      </c>
      <c r="W29" s="193">
        <v>2608</v>
      </c>
      <c r="X29" s="190">
        <f t="shared" si="27"/>
        <v>172.0316622691293</v>
      </c>
      <c r="Y29" s="192">
        <f t="shared" si="28"/>
        <v>1092</v>
      </c>
      <c r="Z29" s="193">
        <v>1264</v>
      </c>
      <c r="AA29" s="193">
        <v>1186</v>
      </c>
      <c r="AB29" s="190">
        <f t="shared" si="23"/>
        <v>93.82911392405063</v>
      </c>
      <c r="AC29" s="192">
        <f t="shared" si="24"/>
        <v>-78</v>
      </c>
      <c r="AD29" s="193">
        <v>41</v>
      </c>
      <c r="AE29" s="193">
        <v>442</v>
      </c>
      <c r="AF29" s="190">
        <f t="shared" si="25"/>
        <v>1078.0487804878048</v>
      </c>
      <c r="AG29" s="192">
        <f t="shared" si="26"/>
        <v>401</v>
      </c>
      <c r="AH29" s="181">
        <v>281</v>
      </c>
      <c r="AI29" s="180">
        <v>262</v>
      </c>
      <c r="AJ29" s="190">
        <f t="shared" si="12"/>
        <v>93.2</v>
      </c>
      <c r="AK29" s="132">
        <f t="shared" si="13"/>
        <v>-19</v>
      </c>
      <c r="AL29" s="186">
        <v>112</v>
      </c>
      <c r="AM29" s="186">
        <v>114</v>
      </c>
      <c r="AN29" s="190">
        <f t="shared" si="14"/>
        <v>101.8</v>
      </c>
      <c r="AO29" s="192">
        <f t="shared" si="15"/>
        <v>2</v>
      </c>
      <c r="AP29" s="186">
        <v>639</v>
      </c>
      <c r="AQ29" s="186">
        <v>603</v>
      </c>
      <c r="AR29" s="190">
        <f t="shared" si="16"/>
        <v>94.4</v>
      </c>
      <c r="AS29" s="192">
        <f t="shared" si="17"/>
        <v>-36</v>
      </c>
      <c r="AT29" s="180">
        <v>542</v>
      </c>
      <c r="AU29" s="180">
        <v>520</v>
      </c>
      <c r="AV29" s="190">
        <f t="shared" si="18"/>
        <v>95.9</v>
      </c>
      <c r="AW29" s="192">
        <f t="shared" si="3"/>
        <v>-22</v>
      </c>
      <c r="AX29" s="194">
        <v>420</v>
      </c>
      <c r="AY29" s="180">
        <v>401</v>
      </c>
      <c r="AZ29" s="190">
        <f t="shared" si="19"/>
        <v>95.5</v>
      </c>
      <c r="BA29" s="192">
        <f t="shared" si="4"/>
        <v>-19</v>
      </c>
      <c r="BB29" s="181">
        <v>1542.7272727272727</v>
      </c>
      <c r="BC29" s="181">
        <v>1579.0588235294117</v>
      </c>
      <c r="BD29" s="192">
        <f t="shared" si="5"/>
        <v>36.33155080213896</v>
      </c>
      <c r="BE29" s="186">
        <v>37</v>
      </c>
      <c r="BF29" s="186">
        <v>26</v>
      </c>
      <c r="BG29" s="190">
        <f t="shared" si="20"/>
        <v>70.27027027027027</v>
      </c>
      <c r="BH29" s="187">
        <f t="shared" si="21"/>
        <v>-11</v>
      </c>
      <c r="BI29" s="187">
        <v>6</v>
      </c>
      <c r="BJ29" s="102"/>
    </row>
    <row r="30" spans="1:62" s="100" customFormat="1" ht="18" customHeight="1">
      <c r="A30" s="75" t="s">
        <v>69</v>
      </c>
      <c r="B30" s="181">
        <v>2134</v>
      </c>
      <c r="C30" s="180">
        <v>2270</v>
      </c>
      <c r="D30" s="190">
        <f t="shared" si="6"/>
        <v>106.4</v>
      </c>
      <c r="E30" s="191">
        <f t="shared" si="0"/>
        <v>136</v>
      </c>
      <c r="F30" s="181">
        <v>829</v>
      </c>
      <c r="G30" s="180">
        <v>991</v>
      </c>
      <c r="H30" s="190">
        <f t="shared" si="7"/>
        <v>119.5</v>
      </c>
      <c r="I30" s="192">
        <f t="shared" si="1"/>
        <v>162</v>
      </c>
      <c r="J30" s="180">
        <v>739</v>
      </c>
      <c r="K30" s="180">
        <v>722</v>
      </c>
      <c r="L30" s="190">
        <f t="shared" si="8"/>
        <v>97.7</v>
      </c>
      <c r="M30" s="192">
        <f t="shared" si="2"/>
        <v>-17</v>
      </c>
      <c r="N30" s="180">
        <v>3</v>
      </c>
      <c r="O30" s="180">
        <v>23</v>
      </c>
      <c r="P30" s="190">
        <f t="shared" si="9"/>
        <v>766.7</v>
      </c>
      <c r="Q30" s="192">
        <f t="shared" si="10"/>
        <v>20</v>
      </c>
      <c r="R30" s="181">
        <v>265</v>
      </c>
      <c r="S30" s="180">
        <v>265</v>
      </c>
      <c r="T30" s="190">
        <f t="shared" si="11"/>
        <v>100</v>
      </c>
      <c r="U30" s="192">
        <f t="shared" si="22"/>
        <v>0</v>
      </c>
      <c r="V30" s="193">
        <v>3033</v>
      </c>
      <c r="W30" s="193">
        <v>3380</v>
      </c>
      <c r="X30" s="190">
        <f t="shared" si="27"/>
        <v>111.44081767227168</v>
      </c>
      <c r="Y30" s="192">
        <f t="shared" si="28"/>
        <v>347</v>
      </c>
      <c r="Z30" s="193">
        <v>1947</v>
      </c>
      <c r="AA30" s="193">
        <v>2194</v>
      </c>
      <c r="AB30" s="190">
        <f t="shared" si="23"/>
        <v>112.68618387262454</v>
      </c>
      <c r="AC30" s="192">
        <f t="shared" si="24"/>
        <v>247</v>
      </c>
      <c r="AD30" s="193">
        <v>515</v>
      </c>
      <c r="AE30" s="193">
        <v>734</v>
      </c>
      <c r="AF30" s="190">
        <f t="shared" si="25"/>
        <v>142.52427184466018</v>
      </c>
      <c r="AG30" s="192">
        <f t="shared" si="26"/>
        <v>219</v>
      </c>
      <c r="AH30" s="181">
        <v>372</v>
      </c>
      <c r="AI30" s="180">
        <v>373</v>
      </c>
      <c r="AJ30" s="190">
        <f t="shared" si="12"/>
        <v>100.3</v>
      </c>
      <c r="AK30" s="132">
        <f t="shared" si="13"/>
        <v>1</v>
      </c>
      <c r="AL30" s="186">
        <v>128</v>
      </c>
      <c r="AM30" s="186">
        <v>146</v>
      </c>
      <c r="AN30" s="190">
        <f t="shared" si="14"/>
        <v>114.1</v>
      </c>
      <c r="AO30" s="192">
        <f t="shared" si="15"/>
        <v>18</v>
      </c>
      <c r="AP30" s="186">
        <v>724</v>
      </c>
      <c r="AQ30" s="186">
        <v>760</v>
      </c>
      <c r="AR30" s="190">
        <f t="shared" si="16"/>
        <v>105</v>
      </c>
      <c r="AS30" s="192">
        <f t="shared" si="17"/>
        <v>36</v>
      </c>
      <c r="AT30" s="180">
        <v>976</v>
      </c>
      <c r="AU30" s="180">
        <v>921</v>
      </c>
      <c r="AV30" s="190">
        <f t="shared" si="18"/>
        <v>94.4</v>
      </c>
      <c r="AW30" s="192">
        <f t="shared" si="3"/>
        <v>-55</v>
      </c>
      <c r="AX30" s="194">
        <v>496</v>
      </c>
      <c r="AY30" s="180">
        <v>511</v>
      </c>
      <c r="AZ30" s="190">
        <f t="shared" si="19"/>
        <v>103</v>
      </c>
      <c r="BA30" s="192">
        <f t="shared" si="4"/>
        <v>15</v>
      </c>
      <c r="BB30" s="181">
        <v>1042.3728813559321</v>
      </c>
      <c r="BC30" s="181">
        <v>1233.2</v>
      </c>
      <c r="BD30" s="192">
        <f t="shared" si="5"/>
        <v>190.82711864406792</v>
      </c>
      <c r="BE30" s="186">
        <v>3</v>
      </c>
      <c r="BF30" s="186">
        <v>44</v>
      </c>
      <c r="BG30" s="190">
        <f t="shared" si="20"/>
        <v>1466.6666666666665</v>
      </c>
      <c r="BH30" s="187">
        <f t="shared" si="21"/>
        <v>41</v>
      </c>
      <c r="BI30" s="187">
        <v>14</v>
      </c>
      <c r="BJ30" s="102"/>
    </row>
    <row r="31" spans="1:62" s="100" customFormat="1" ht="18" customHeight="1">
      <c r="A31" s="75" t="s">
        <v>70</v>
      </c>
      <c r="B31" s="181">
        <v>874</v>
      </c>
      <c r="C31" s="180">
        <v>868</v>
      </c>
      <c r="D31" s="190">
        <f t="shared" si="6"/>
        <v>99.3</v>
      </c>
      <c r="E31" s="191">
        <f t="shared" si="0"/>
        <v>-6</v>
      </c>
      <c r="F31" s="181">
        <v>521</v>
      </c>
      <c r="G31" s="180">
        <v>465</v>
      </c>
      <c r="H31" s="190">
        <f t="shared" si="7"/>
        <v>89.3</v>
      </c>
      <c r="I31" s="192">
        <f t="shared" si="1"/>
        <v>-56</v>
      </c>
      <c r="J31" s="180">
        <v>828</v>
      </c>
      <c r="K31" s="180">
        <v>625</v>
      </c>
      <c r="L31" s="190">
        <f t="shared" si="8"/>
        <v>75.5</v>
      </c>
      <c r="M31" s="192">
        <f t="shared" si="2"/>
        <v>-203</v>
      </c>
      <c r="N31" s="180">
        <v>656</v>
      </c>
      <c r="O31" s="180">
        <v>379</v>
      </c>
      <c r="P31" s="190">
        <f t="shared" si="9"/>
        <v>57.8</v>
      </c>
      <c r="Q31" s="192">
        <f t="shared" si="10"/>
        <v>-277</v>
      </c>
      <c r="R31" s="181">
        <v>75</v>
      </c>
      <c r="S31" s="180">
        <v>86</v>
      </c>
      <c r="T31" s="190">
        <f t="shared" si="11"/>
        <v>114.7</v>
      </c>
      <c r="U31" s="192">
        <f t="shared" si="22"/>
        <v>11</v>
      </c>
      <c r="V31" s="193">
        <v>1966</v>
      </c>
      <c r="W31" s="193">
        <v>2284</v>
      </c>
      <c r="X31" s="190">
        <f t="shared" si="27"/>
        <v>116.17497456765005</v>
      </c>
      <c r="Y31" s="192">
        <f t="shared" si="28"/>
        <v>318</v>
      </c>
      <c r="Z31" s="193">
        <v>798</v>
      </c>
      <c r="AA31" s="193">
        <v>787</v>
      </c>
      <c r="AB31" s="190">
        <f t="shared" si="23"/>
        <v>98.62155388471177</v>
      </c>
      <c r="AC31" s="192">
        <f t="shared" si="24"/>
        <v>-11</v>
      </c>
      <c r="AD31" s="193">
        <v>145</v>
      </c>
      <c r="AE31" s="193">
        <v>937</v>
      </c>
      <c r="AF31" s="190">
        <f t="shared" si="25"/>
        <v>646.2068965517242</v>
      </c>
      <c r="AG31" s="192">
        <f t="shared" si="26"/>
        <v>792</v>
      </c>
      <c r="AH31" s="181">
        <v>312</v>
      </c>
      <c r="AI31" s="180">
        <v>312</v>
      </c>
      <c r="AJ31" s="190">
        <f t="shared" si="12"/>
        <v>100</v>
      </c>
      <c r="AK31" s="132">
        <f t="shared" si="13"/>
        <v>0</v>
      </c>
      <c r="AL31" s="186">
        <v>113</v>
      </c>
      <c r="AM31" s="186">
        <v>165</v>
      </c>
      <c r="AN31" s="190">
        <f t="shared" si="14"/>
        <v>146</v>
      </c>
      <c r="AO31" s="192">
        <f t="shared" si="15"/>
        <v>52</v>
      </c>
      <c r="AP31" s="186">
        <v>806</v>
      </c>
      <c r="AQ31" s="186">
        <v>601</v>
      </c>
      <c r="AR31" s="190">
        <f t="shared" si="16"/>
        <v>74.6</v>
      </c>
      <c r="AS31" s="192">
        <f t="shared" si="17"/>
        <v>-205</v>
      </c>
      <c r="AT31" s="180">
        <v>384</v>
      </c>
      <c r="AU31" s="180">
        <v>274</v>
      </c>
      <c r="AV31" s="190">
        <f t="shared" si="18"/>
        <v>71.4</v>
      </c>
      <c r="AW31" s="192">
        <f t="shared" si="3"/>
        <v>-110</v>
      </c>
      <c r="AX31" s="194">
        <v>262</v>
      </c>
      <c r="AY31" s="180">
        <v>153</v>
      </c>
      <c r="AZ31" s="190">
        <f t="shared" si="19"/>
        <v>58.4</v>
      </c>
      <c r="BA31" s="192">
        <f t="shared" si="4"/>
        <v>-109</v>
      </c>
      <c r="BB31" s="181">
        <v>1864.2857142857142</v>
      </c>
      <c r="BC31" s="181">
        <v>2515.757575757576</v>
      </c>
      <c r="BD31" s="192">
        <f t="shared" si="5"/>
        <v>651.4718614718618</v>
      </c>
      <c r="BE31" s="186">
        <v>15</v>
      </c>
      <c r="BF31" s="186">
        <v>2</v>
      </c>
      <c r="BG31" s="190">
        <f t="shared" si="20"/>
        <v>13.333333333333334</v>
      </c>
      <c r="BH31" s="187">
        <f t="shared" si="21"/>
        <v>-13</v>
      </c>
      <c r="BI31" s="187">
        <v>34</v>
      </c>
      <c r="BJ31" s="102"/>
    </row>
    <row r="32" spans="1:62" s="100" customFormat="1" ht="18" customHeight="1">
      <c r="A32" s="75" t="s">
        <v>71</v>
      </c>
      <c r="B32" s="181">
        <v>1405</v>
      </c>
      <c r="C32" s="180">
        <v>1385</v>
      </c>
      <c r="D32" s="190">
        <f t="shared" si="6"/>
        <v>98.6</v>
      </c>
      <c r="E32" s="191">
        <f t="shared" si="0"/>
        <v>-20</v>
      </c>
      <c r="F32" s="181">
        <v>786</v>
      </c>
      <c r="G32" s="180">
        <v>598</v>
      </c>
      <c r="H32" s="190">
        <f t="shared" si="7"/>
        <v>76.1</v>
      </c>
      <c r="I32" s="192">
        <f t="shared" si="1"/>
        <v>-188</v>
      </c>
      <c r="J32" s="180">
        <v>572</v>
      </c>
      <c r="K32" s="180">
        <v>596</v>
      </c>
      <c r="L32" s="190">
        <f t="shared" si="8"/>
        <v>104.2</v>
      </c>
      <c r="M32" s="192">
        <f t="shared" si="2"/>
        <v>24</v>
      </c>
      <c r="N32" s="180">
        <v>218</v>
      </c>
      <c r="O32" s="180">
        <v>200</v>
      </c>
      <c r="P32" s="190">
        <f t="shared" si="9"/>
        <v>91.7</v>
      </c>
      <c r="Q32" s="192">
        <f t="shared" si="10"/>
        <v>-18</v>
      </c>
      <c r="R32" s="181">
        <v>188</v>
      </c>
      <c r="S32" s="180">
        <v>188</v>
      </c>
      <c r="T32" s="190">
        <f t="shared" si="11"/>
        <v>100</v>
      </c>
      <c r="U32" s="192">
        <f t="shared" si="22"/>
        <v>0</v>
      </c>
      <c r="V32" s="193">
        <v>2125</v>
      </c>
      <c r="W32" s="193">
        <v>2767</v>
      </c>
      <c r="X32" s="190">
        <f t="shared" si="27"/>
        <v>130.21176470588236</v>
      </c>
      <c r="Y32" s="192">
        <f t="shared" si="28"/>
        <v>642</v>
      </c>
      <c r="Z32" s="193">
        <v>1304</v>
      </c>
      <c r="AA32" s="193">
        <v>1295</v>
      </c>
      <c r="AB32" s="190">
        <f t="shared" si="23"/>
        <v>99.30981595092024</v>
      </c>
      <c r="AC32" s="192">
        <f t="shared" si="24"/>
        <v>-9</v>
      </c>
      <c r="AD32" s="193">
        <v>442</v>
      </c>
      <c r="AE32" s="193">
        <v>690</v>
      </c>
      <c r="AF32" s="190">
        <f t="shared" si="25"/>
        <v>156.10859728506787</v>
      </c>
      <c r="AG32" s="192">
        <f t="shared" si="26"/>
        <v>248</v>
      </c>
      <c r="AH32" s="181">
        <v>126</v>
      </c>
      <c r="AI32" s="180">
        <v>167</v>
      </c>
      <c r="AJ32" s="190">
        <f t="shared" si="12"/>
        <v>132.5</v>
      </c>
      <c r="AK32" s="132">
        <f t="shared" si="13"/>
        <v>41</v>
      </c>
      <c r="AL32" s="186">
        <v>167</v>
      </c>
      <c r="AM32" s="186">
        <v>192</v>
      </c>
      <c r="AN32" s="190">
        <f t="shared" si="14"/>
        <v>115</v>
      </c>
      <c r="AO32" s="192">
        <f t="shared" si="15"/>
        <v>25</v>
      </c>
      <c r="AP32" s="186">
        <v>562</v>
      </c>
      <c r="AQ32" s="186">
        <v>588</v>
      </c>
      <c r="AR32" s="190">
        <f t="shared" si="16"/>
        <v>104.6</v>
      </c>
      <c r="AS32" s="192">
        <f t="shared" si="17"/>
        <v>26</v>
      </c>
      <c r="AT32" s="180">
        <v>575</v>
      </c>
      <c r="AU32" s="180">
        <v>505</v>
      </c>
      <c r="AV32" s="190">
        <f t="shared" si="18"/>
        <v>87.8</v>
      </c>
      <c r="AW32" s="192">
        <f t="shared" si="3"/>
        <v>-70</v>
      </c>
      <c r="AX32" s="194">
        <v>345</v>
      </c>
      <c r="AY32" s="180">
        <v>301</v>
      </c>
      <c r="AZ32" s="190">
        <f t="shared" si="19"/>
        <v>87.2</v>
      </c>
      <c r="BA32" s="192">
        <f t="shared" si="4"/>
        <v>-44</v>
      </c>
      <c r="BB32" s="181">
        <v>1314.406779661017</v>
      </c>
      <c r="BC32" s="181">
        <v>1599.0712074303406</v>
      </c>
      <c r="BD32" s="192">
        <f t="shared" si="5"/>
        <v>284.66442776932354</v>
      </c>
      <c r="BE32" s="186">
        <v>16</v>
      </c>
      <c r="BF32" s="186">
        <v>12</v>
      </c>
      <c r="BG32" s="190">
        <f t="shared" si="20"/>
        <v>75</v>
      </c>
      <c r="BH32" s="187">
        <f t="shared" si="21"/>
        <v>-4</v>
      </c>
      <c r="BI32" s="187">
        <v>17</v>
      </c>
      <c r="BJ32" s="102"/>
    </row>
    <row r="33" spans="1:62" s="100" customFormat="1" ht="18" customHeight="1">
      <c r="A33" s="75" t="s">
        <v>72</v>
      </c>
      <c r="B33" s="181">
        <v>2015</v>
      </c>
      <c r="C33" s="180">
        <v>1798</v>
      </c>
      <c r="D33" s="190">
        <f t="shared" si="6"/>
        <v>89.2</v>
      </c>
      <c r="E33" s="191">
        <f t="shared" si="0"/>
        <v>-217</v>
      </c>
      <c r="F33" s="181">
        <v>1036</v>
      </c>
      <c r="G33" s="180">
        <v>759</v>
      </c>
      <c r="H33" s="190">
        <f t="shared" si="7"/>
        <v>73.3</v>
      </c>
      <c r="I33" s="192">
        <f t="shared" si="1"/>
        <v>-277</v>
      </c>
      <c r="J33" s="180">
        <v>883</v>
      </c>
      <c r="K33" s="180">
        <v>889</v>
      </c>
      <c r="L33" s="190">
        <f t="shared" si="8"/>
        <v>100.7</v>
      </c>
      <c r="M33" s="192">
        <f t="shared" si="2"/>
        <v>6</v>
      </c>
      <c r="N33" s="180">
        <v>400</v>
      </c>
      <c r="O33" s="180">
        <v>334</v>
      </c>
      <c r="P33" s="190">
        <f t="shared" si="9"/>
        <v>83.5</v>
      </c>
      <c r="Q33" s="192">
        <f t="shared" si="10"/>
        <v>-66</v>
      </c>
      <c r="R33" s="181">
        <v>240</v>
      </c>
      <c r="S33" s="180">
        <v>249</v>
      </c>
      <c r="T33" s="190">
        <f t="shared" si="11"/>
        <v>103.8</v>
      </c>
      <c r="U33" s="192">
        <f t="shared" si="22"/>
        <v>9</v>
      </c>
      <c r="V33" s="193">
        <v>3509</v>
      </c>
      <c r="W33" s="193">
        <v>3344</v>
      </c>
      <c r="X33" s="190">
        <f t="shared" si="27"/>
        <v>95.29780564263322</v>
      </c>
      <c r="Y33" s="192">
        <f t="shared" si="28"/>
        <v>-165</v>
      </c>
      <c r="Z33" s="193">
        <v>1908</v>
      </c>
      <c r="AA33" s="193">
        <v>1710</v>
      </c>
      <c r="AB33" s="190">
        <f t="shared" si="23"/>
        <v>89.62264150943396</v>
      </c>
      <c r="AC33" s="192">
        <f t="shared" si="24"/>
        <v>-198</v>
      </c>
      <c r="AD33" s="193">
        <v>835</v>
      </c>
      <c r="AE33" s="193">
        <v>1079</v>
      </c>
      <c r="AF33" s="190">
        <f t="shared" si="25"/>
        <v>129.22155688622755</v>
      </c>
      <c r="AG33" s="192">
        <f t="shared" si="26"/>
        <v>244</v>
      </c>
      <c r="AH33" s="181">
        <v>139</v>
      </c>
      <c r="AI33" s="180">
        <v>168</v>
      </c>
      <c r="AJ33" s="190">
        <f t="shared" si="12"/>
        <v>120.9</v>
      </c>
      <c r="AK33" s="132">
        <f t="shared" si="13"/>
        <v>29</v>
      </c>
      <c r="AL33" s="186">
        <v>156</v>
      </c>
      <c r="AM33" s="186">
        <v>172</v>
      </c>
      <c r="AN33" s="190">
        <f t="shared" si="14"/>
        <v>110.3</v>
      </c>
      <c r="AO33" s="192">
        <f t="shared" si="15"/>
        <v>16</v>
      </c>
      <c r="AP33" s="186">
        <v>796</v>
      </c>
      <c r="AQ33" s="186">
        <v>846</v>
      </c>
      <c r="AR33" s="190">
        <f t="shared" si="16"/>
        <v>106.3</v>
      </c>
      <c r="AS33" s="192">
        <f t="shared" si="17"/>
        <v>50</v>
      </c>
      <c r="AT33" s="180">
        <v>695</v>
      </c>
      <c r="AU33" s="180">
        <v>759</v>
      </c>
      <c r="AV33" s="190">
        <f t="shared" si="18"/>
        <v>109.2</v>
      </c>
      <c r="AW33" s="192">
        <f t="shared" si="3"/>
        <v>64</v>
      </c>
      <c r="AX33" s="194">
        <v>481</v>
      </c>
      <c r="AY33" s="180">
        <v>493</v>
      </c>
      <c r="AZ33" s="190">
        <f t="shared" si="19"/>
        <v>102.5</v>
      </c>
      <c r="BA33" s="192">
        <f t="shared" si="4"/>
        <v>12</v>
      </c>
      <c r="BB33" s="181">
        <v>1422.1739130434783</v>
      </c>
      <c r="BC33" s="181">
        <v>1693.1640625</v>
      </c>
      <c r="BD33" s="192">
        <f t="shared" si="5"/>
        <v>270.99014945652175</v>
      </c>
      <c r="BE33" s="186">
        <v>8</v>
      </c>
      <c r="BF33" s="186">
        <v>14</v>
      </c>
      <c r="BG33" s="190">
        <f t="shared" si="20"/>
        <v>175</v>
      </c>
      <c r="BH33" s="187">
        <f t="shared" si="21"/>
        <v>6</v>
      </c>
      <c r="BI33" s="187">
        <v>22</v>
      </c>
      <c r="BJ33" s="102"/>
    </row>
    <row r="34" spans="1:61" s="102" customFormat="1" ht="18" customHeight="1">
      <c r="A34" s="75" t="s">
        <v>73</v>
      </c>
      <c r="B34" s="181">
        <v>1267</v>
      </c>
      <c r="C34" s="180">
        <v>951</v>
      </c>
      <c r="D34" s="190">
        <f t="shared" si="6"/>
        <v>75.1</v>
      </c>
      <c r="E34" s="191">
        <f t="shared" si="0"/>
        <v>-316</v>
      </c>
      <c r="F34" s="181">
        <v>662</v>
      </c>
      <c r="G34" s="180">
        <v>375</v>
      </c>
      <c r="H34" s="190">
        <f t="shared" si="7"/>
        <v>56.6</v>
      </c>
      <c r="I34" s="192">
        <f t="shared" si="1"/>
        <v>-287</v>
      </c>
      <c r="J34" s="180">
        <v>769</v>
      </c>
      <c r="K34" s="180">
        <v>770</v>
      </c>
      <c r="L34" s="190">
        <f t="shared" si="8"/>
        <v>100.1</v>
      </c>
      <c r="M34" s="192">
        <f t="shared" si="2"/>
        <v>1</v>
      </c>
      <c r="N34" s="180">
        <v>149</v>
      </c>
      <c r="O34" s="180">
        <v>255</v>
      </c>
      <c r="P34" s="190">
        <f t="shared" si="9"/>
        <v>171.1</v>
      </c>
      <c r="Q34" s="192">
        <f t="shared" si="10"/>
        <v>106</v>
      </c>
      <c r="R34" s="181">
        <v>197</v>
      </c>
      <c r="S34" s="180">
        <v>197</v>
      </c>
      <c r="T34" s="190">
        <f t="shared" si="11"/>
        <v>100</v>
      </c>
      <c r="U34" s="192">
        <f t="shared" si="22"/>
        <v>0</v>
      </c>
      <c r="V34" s="193">
        <v>3297</v>
      </c>
      <c r="W34" s="193">
        <v>3542</v>
      </c>
      <c r="X34" s="190">
        <f t="shared" si="27"/>
        <v>107.43099787685775</v>
      </c>
      <c r="Y34" s="192">
        <f t="shared" si="28"/>
        <v>245</v>
      </c>
      <c r="Z34" s="193">
        <v>1232</v>
      </c>
      <c r="AA34" s="193">
        <v>922</v>
      </c>
      <c r="AB34" s="190">
        <f t="shared" si="23"/>
        <v>74.83766233766234</v>
      </c>
      <c r="AC34" s="192">
        <f t="shared" si="24"/>
        <v>-310</v>
      </c>
      <c r="AD34" s="193">
        <v>840</v>
      </c>
      <c r="AE34" s="193">
        <v>799</v>
      </c>
      <c r="AF34" s="190">
        <f t="shared" si="25"/>
        <v>95.11904761904762</v>
      </c>
      <c r="AG34" s="192">
        <f t="shared" si="26"/>
        <v>-41</v>
      </c>
      <c r="AH34" s="181">
        <v>417</v>
      </c>
      <c r="AI34" s="180">
        <v>346</v>
      </c>
      <c r="AJ34" s="190">
        <f t="shared" si="12"/>
        <v>83</v>
      </c>
      <c r="AK34" s="132">
        <f t="shared" si="13"/>
        <v>-71</v>
      </c>
      <c r="AL34" s="186">
        <v>149</v>
      </c>
      <c r="AM34" s="186">
        <v>131</v>
      </c>
      <c r="AN34" s="190">
        <f t="shared" si="14"/>
        <v>87.9</v>
      </c>
      <c r="AO34" s="192">
        <f t="shared" si="15"/>
        <v>-18</v>
      </c>
      <c r="AP34" s="186">
        <v>875</v>
      </c>
      <c r="AQ34" s="186">
        <v>876</v>
      </c>
      <c r="AR34" s="190">
        <f t="shared" si="16"/>
        <v>100.1</v>
      </c>
      <c r="AS34" s="192">
        <f t="shared" si="17"/>
        <v>1</v>
      </c>
      <c r="AT34" s="180">
        <v>241</v>
      </c>
      <c r="AU34" s="180">
        <v>137</v>
      </c>
      <c r="AV34" s="190">
        <f t="shared" si="18"/>
        <v>56.8</v>
      </c>
      <c r="AW34" s="192">
        <f t="shared" si="3"/>
        <v>-104</v>
      </c>
      <c r="AX34" s="194">
        <v>201</v>
      </c>
      <c r="AY34" s="180">
        <v>113</v>
      </c>
      <c r="AZ34" s="190">
        <f t="shared" si="19"/>
        <v>56.2</v>
      </c>
      <c r="BA34" s="192">
        <f t="shared" si="4"/>
        <v>-88</v>
      </c>
      <c r="BB34" s="181">
        <v>2333.175355450237</v>
      </c>
      <c r="BC34" s="181">
        <v>2821.296296296296</v>
      </c>
      <c r="BD34" s="192">
        <f t="shared" si="5"/>
        <v>488.12094084605906</v>
      </c>
      <c r="BE34" s="186">
        <v>32</v>
      </c>
      <c r="BF34" s="186">
        <v>66</v>
      </c>
      <c r="BG34" s="190">
        <f t="shared" si="20"/>
        <v>206.25</v>
      </c>
      <c r="BH34" s="187">
        <f t="shared" si="21"/>
        <v>34</v>
      </c>
      <c r="BI34" s="187">
        <v>14</v>
      </c>
    </row>
    <row r="35" spans="1:62" s="100" customFormat="1" ht="18" customHeight="1" thickBot="1">
      <c r="A35" s="75" t="s">
        <v>74</v>
      </c>
      <c r="B35" s="182">
        <v>1634</v>
      </c>
      <c r="C35" s="183">
        <v>1790</v>
      </c>
      <c r="D35" s="190">
        <f t="shared" si="6"/>
        <v>109.5</v>
      </c>
      <c r="E35" s="191">
        <f t="shared" si="0"/>
        <v>156</v>
      </c>
      <c r="F35" s="182">
        <v>675</v>
      </c>
      <c r="G35" s="183">
        <v>527</v>
      </c>
      <c r="H35" s="190">
        <f t="shared" si="7"/>
        <v>78.1</v>
      </c>
      <c r="I35" s="192">
        <f t="shared" si="1"/>
        <v>-148</v>
      </c>
      <c r="J35" s="183">
        <v>897</v>
      </c>
      <c r="K35" s="183">
        <v>1008</v>
      </c>
      <c r="L35" s="190">
        <f t="shared" si="8"/>
        <v>112.4</v>
      </c>
      <c r="M35" s="192">
        <f t="shared" si="2"/>
        <v>111</v>
      </c>
      <c r="N35" s="183">
        <v>157</v>
      </c>
      <c r="O35" s="183">
        <v>171</v>
      </c>
      <c r="P35" s="190">
        <f t="shared" si="9"/>
        <v>108.9</v>
      </c>
      <c r="Q35" s="192">
        <f t="shared" si="10"/>
        <v>14</v>
      </c>
      <c r="R35" s="182">
        <v>225</v>
      </c>
      <c r="S35" s="183">
        <v>233</v>
      </c>
      <c r="T35" s="190">
        <f t="shared" si="11"/>
        <v>103.6</v>
      </c>
      <c r="U35" s="192">
        <f t="shared" si="22"/>
        <v>8</v>
      </c>
      <c r="V35" s="193">
        <v>3120</v>
      </c>
      <c r="W35" s="193">
        <v>3984</v>
      </c>
      <c r="X35" s="190">
        <f t="shared" si="27"/>
        <v>127.69230769230768</v>
      </c>
      <c r="Y35" s="192">
        <f t="shared" si="28"/>
        <v>864</v>
      </c>
      <c r="Z35" s="193">
        <v>1487</v>
      </c>
      <c r="AA35" s="193">
        <v>1601</v>
      </c>
      <c r="AB35" s="190">
        <f t="shared" si="23"/>
        <v>107.66644250168125</v>
      </c>
      <c r="AC35" s="192">
        <f t="shared" si="24"/>
        <v>114</v>
      </c>
      <c r="AD35" s="193">
        <v>486</v>
      </c>
      <c r="AE35" s="193">
        <v>803</v>
      </c>
      <c r="AF35" s="190">
        <f t="shared" si="25"/>
        <v>165.2263374485597</v>
      </c>
      <c r="AG35" s="192">
        <f t="shared" si="26"/>
        <v>317</v>
      </c>
      <c r="AH35" s="182">
        <v>155</v>
      </c>
      <c r="AI35" s="183">
        <v>280</v>
      </c>
      <c r="AJ35" s="190">
        <f t="shared" si="12"/>
        <v>180.6</v>
      </c>
      <c r="AK35" s="132">
        <f t="shared" si="13"/>
        <v>125</v>
      </c>
      <c r="AL35" s="188">
        <v>111</v>
      </c>
      <c r="AM35" s="188">
        <v>113</v>
      </c>
      <c r="AN35" s="190">
        <f t="shared" si="14"/>
        <v>101.8</v>
      </c>
      <c r="AO35" s="192">
        <f t="shared" si="15"/>
        <v>2</v>
      </c>
      <c r="AP35" s="188">
        <v>908</v>
      </c>
      <c r="AQ35" s="188">
        <v>1010</v>
      </c>
      <c r="AR35" s="190">
        <f t="shared" si="16"/>
        <v>111.2</v>
      </c>
      <c r="AS35" s="192">
        <f t="shared" si="17"/>
        <v>102</v>
      </c>
      <c r="AT35" s="183">
        <v>333</v>
      </c>
      <c r="AU35" s="183">
        <v>370</v>
      </c>
      <c r="AV35" s="190">
        <f t="shared" si="18"/>
        <v>111.1</v>
      </c>
      <c r="AW35" s="192">
        <f t="shared" si="3"/>
        <v>37</v>
      </c>
      <c r="AX35" s="195">
        <v>231</v>
      </c>
      <c r="AY35" s="183">
        <v>268</v>
      </c>
      <c r="AZ35" s="190">
        <f t="shared" si="19"/>
        <v>116</v>
      </c>
      <c r="BA35" s="192">
        <f t="shared" si="4"/>
        <v>37</v>
      </c>
      <c r="BB35" s="182">
        <v>1714.909090909091</v>
      </c>
      <c r="BC35" s="182">
        <v>2464.331210191083</v>
      </c>
      <c r="BD35" s="192">
        <f t="shared" si="5"/>
        <v>749.4221192819919</v>
      </c>
      <c r="BE35" s="188">
        <v>19</v>
      </c>
      <c r="BF35" s="188">
        <v>24</v>
      </c>
      <c r="BG35" s="190">
        <f t="shared" si="20"/>
        <v>126.3157894736842</v>
      </c>
      <c r="BH35" s="187">
        <f t="shared" si="21"/>
        <v>5</v>
      </c>
      <c r="BI35" s="189">
        <v>9</v>
      </c>
      <c r="BJ35" s="102"/>
    </row>
    <row r="36" spans="2:62" s="100" customFormat="1" ht="15.75">
      <c r="B36" s="102"/>
      <c r="C36" s="102"/>
      <c r="D36" s="102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29"/>
      <c r="AL36" s="129"/>
      <c r="AM36" s="129"/>
      <c r="AN36" s="129"/>
      <c r="AO36" s="129"/>
      <c r="AP36" s="129"/>
      <c r="AQ36" s="129"/>
      <c r="AR36" s="129"/>
      <c r="AS36" s="129"/>
      <c r="AT36" s="102"/>
      <c r="AU36" s="102"/>
      <c r="AV36" s="102"/>
      <c r="AW36" s="102"/>
      <c r="AX36" s="102"/>
      <c r="AY36" s="102"/>
      <c r="AZ36" s="130"/>
      <c r="BA36" s="130"/>
      <c r="BB36" s="130"/>
      <c r="BC36" s="102"/>
      <c r="BD36" s="102"/>
      <c r="BE36" s="102"/>
      <c r="BF36" s="102"/>
      <c r="BG36" s="102"/>
      <c r="BH36" s="102"/>
      <c r="BI36" s="102"/>
      <c r="BJ36" s="102"/>
    </row>
    <row r="37" spans="2:62" s="100" customFormat="1" ht="15.75">
      <c r="B37" s="102"/>
      <c r="C37" s="102"/>
      <c r="D37" s="102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02"/>
      <c r="AI37" s="102"/>
      <c r="AJ37" s="102"/>
      <c r="AK37" s="102"/>
      <c r="AL37" s="129"/>
      <c r="AM37" s="129"/>
      <c r="AN37" s="129"/>
      <c r="AO37" s="129"/>
      <c r="AP37" s="129"/>
      <c r="AQ37" s="129"/>
      <c r="AR37" s="129"/>
      <c r="AS37" s="129"/>
      <c r="AT37" s="102"/>
      <c r="AU37" s="102"/>
      <c r="AV37" s="102"/>
      <c r="AW37" s="102"/>
      <c r="AX37" s="102"/>
      <c r="AY37" s="102"/>
      <c r="AZ37" s="102"/>
      <c r="BA37" s="130"/>
      <c r="BB37" s="130"/>
      <c r="BC37" s="130"/>
      <c r="BD37" s="102"/>
      <c r="BE37" s="102"/>
      <c r="BF37" s="102"/>
      <c r="BG37" s="102"/>
      <c r="BH37" s="102"/>
      <c r="BI37" s="102"/>
      <c r="BJ37" s="102"/>
    </row>
    <row r="38" spans="38:40" ht="15">
      <c r="AL38" s="76"/>
      <c r="AM38" s="77"/>
      <c r="AN38" s="100"/>
    </row>
    <row r="39" spans="38:40" ht="15">
      <c r="AL39" s="76"/>
      <c r="AM39" s="77"/>
      <c r="AN39" s="100"/>
    </row>
    <row r="40" spans="38:40" ht="15">
      <c r="AL40" s="76"/>
      <c r="AM40" s="77"/>
      <c r="AN40" s="100"/>
    </row>
    <row r="41" spans="38:40" ht="15">
      <c r="AL41" s="76"/>
      <c r="AM41" s="77"/>
      <c r="AN41" s="100"/>
    </row>
    <row r="42" spans="38:40" ht="15">
      <c r="AL42" s="76"/>
      <c r="AM42" s="77"/>
      <c r="AN42" s="100"/>
    </row>
    <row r="43" spans="38:40" ht="15">
      <c r="AL43" s="76"/>
      <c r="AM43" s="77"/>
      <c r="AN43" s="100"/>
    </row>
    <row r="44" spans="38:40" ht="15">
      <c r="AL44" s="76"/>
      <c r="AM44" s="77"/>
      <c r="AN44" s="100"/>
    </row>
    <row r="45" spans="38:40" ht="15">
      <c r="AL45" s="76"/>
      <c r="AM45" s="77"/>
      <c r="AN45" s="100"/>
    </row>
    <row r="46" spans="38:40" ht="15">
      <c r="AL46" s="76"/>
      <c r="AM46" s="77"/>
      <c r="AN46" s="100"/>
    </row>
    <row r="47" spans="38:40" ht="15">
      <c r="AL47" s="76"/>
      <c r="AM47" s="77"/>
      <c r="AN47" s="100"/>
    </row>
    <row r="48" spans="38:40" ht="15">
      <c r="AL48" s="76"/>
      <c r="AM48" s="77"/>
      <c r="AN48" s="100"/>
    </row>
    <row r="49" spans="38:40" ht="15">
      <c r="AL49" s="76"/>
      <c r="AM49" s="77"/>
      <c r="AN49" s="100"/>
    </row>
    <row r="50" spans="38:40" ht="15">
      <c r="AL50" s="76"/>
      <c r="AM50" s="77"/>
      <c r="AN50" s="100"/>
    </row>
    <row r="51" spans="38:40" ht="15">
      <c r="AL51" s="76"/>
      <c r="AM51" s="77"/>
      <c r="AN51" s="100"/>
    </row>
    <row r="52" spans="38:40" ht="15">
      <c r="AL52" s="76"/>
      <c r="AM52" s="77"/>
      <c r="AN52" s="100"/>
    </row>
    <row r="53" spans="38:40" ht="15">
      <c r="AL53" s="76"/>
      <c r="AM53" s="77"/>
      <c r="AN53" s="100"/>
    </row>
    <row r="54" spans="38:40" ht="15">
      <c r="AL54" s="76"/>
      <c r="AM54" s="77"/>
      <c r="AN54" s="100"/>
    </row>
    <row r="55" spans="38:40" ht="15">
      <c r="AL55" s="76"/>
      <c r="AM55" s="77"/>
      <c r="AN55" s="100"/>
    </row>
    <row r="56" spans="38:40" ht="15">
      <c r="AL56" s="76"/>
      <c r="AM56" s="77"/>
      <c r="AN56" s="100"/>
    </row>
    <row r="57" spans="38:40" ht="15">
      <c r="AL57" s="76"/>
      <c r="AM57" s="77"/>
      <c r="AN57" s="100"/>
    </row>
    <row r="58" spans="38:40" ht="15">
      <c r="AL58" s="76"/>
      <c r="AM58" s="77"/>
      <c r="AN58" s="100"/>
    </row>
  </sheetData>
  <sheetProtection/>
  <mergeCells count="65">
    <mergeCell ref="BD7:BD9"/>
    <mergeCell ref="AX4:BA6"/>
    <mergeCell ref="BB4:BD6"/>
    <mergeCell ref="AX7:AX9"/>
    <mergeCell ref="AY7:AY9"/>
    <mergeCell ref="AZ7:BA8"/>
    <mergeCell ref="BB7:BB9"/>
    <mergeCell ref="BC7:BC9"/>
    <mergeCell ref="AD7:AD9"/>
    <mergeCell ref="AH4:AK6"/>
    <mergeCell ref="AL4:AO6"/>
    <mergeCell ref="AP4:AS6"/>
    <mergeCell ref="AL7:AL9"/>
    <mergeCell ref="AN7:AO8"/>
    <mergeCell ref="AJ7:AK8"/>
    <mergeCell ref="AR7:AS8"/>
    <mergeCell ref="S7:S9"/>
    <mergeCell ref="V7:V9"/>
    <mergeCell ref="J7:J9"/>
    <mergeCell ref="K7:K9"/>
    <mergeCell ref="R4:U6"/>
    <mergeCell ref="AT4:AW6"/>
    <mergeCell ref="AU7:AU9"/>
    <mergeCell ref="AP7:AP9"/>
    <mergeCell ref="R7:R9"/>
    <mergeCell ref="AB7:AC8"/>
    <mergeCell ref="Z7:Z9"/>
    <mergeCell ref="Z5:AC6"/>
    <mergeCell ref="V4:Y6"/>
    <mergeCell ref="Z4:AG4"/>
    <mergeCell ref="B2:Q2"/>
    <mergeCell ref="B3:Q3"/>
    <mergeCell ref="N4:Q6"/>
    <mergeCell ref="F4:I6"/>
    <mergeCell ref="J4:M6"/>
    <mergeCell ref="B7:B9"/>
    <mergeCell ref="C7:C9"/>
    <mergeCell ref="P7:Q8"/>
    <mergeCell ref="A4:A9"/>
    <mergeCell ref="B4:E6"/>
    <mergeCell ref="D7:E8"/>
    <mergeCell ref="L7:M8"/>
    <mergeCell ref="N7:N9"/>
    <mergeCell ref="O7:O9"/>
    <mergeCell ref="F7:F9"/>
    <mergeCell ref="AT7:AT9"/>
    <mergeCell ref="AQ7:AQ9"/>
    <mergeCell ref="G7:G9"/>
    <mergeCell ref="W7:W9"/>
    <mergeCell ref="X7:Y8"/>
    <mergeCell ref="AA7:AA9"/>
    <mergeCell ref="H7:I8"/>
    <mergeCell ref="T7:U8"/>
    <mergeCell ref="AH7:AH9"/>
    <mergeCell ref="AI7:AI9"/>
    <mergeCell ref="BE7:BE9"/>
    <mergeCell ref="BF7:BF9"/>
    <mergeCell ref="AD5:AG6"/>
    <mergeCell ref="AE7:AE9"/>
    <mergeCell ref="AF7:AG8"/>
    <mergeCell ref="BE4:BI6"/>
    <mergeCell ref="BG7:BH8"/>
    <mergeCell ref="BI7:BI9"/>
    <mergeCell ref="AV7:AW8"/>
    <mergeCell ref="AM7:AM9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Петко Татьяна Степановна</cp:lastModifiedBy>
  <cp:lastPrinted>2018-08-16T06:27:46Z</cp:lastPrinted>
  <dcterms:created xsi:type="dcterms:W3CDTF">2017-11-17T08:56:41Z</dcterms:created>
  <dcterms:modified xsi:type="dcterms:W3CDTF">2018-09-10T12:08:23Z</dcterms:modified>
  <cp:category/>
  <cp:version/>
  <cp:contentType/>
  <cp:contentStatus/>
</cp:coreProperties>
</file>