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activeTab="5"/>
  </bookViews>
  <sheets>
    <sheet name="1" sheetId="1" r:id="rId1"/>
    <sheet name=" 3 " sheetId="2" r:id="rId2"/>
    <sheet name="4 " sheetId="3" r:id="rId3"/>
    <sheet name="5 " sheetId="4" r:id="rId4"/>
    <sheet name="6 " sheetId="5" r:id="rId5"/>
    <sheet name="7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'4 '!#REF!</definedName>
    <definedName name="ACwvu.форма7." localSheetId="3" hidden="1">'5 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'4 '!#REF!</definedName>
    <definedName name="Swvu.форма7." localSheetId="3" hidden="1">'5 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 3 '!$B:$B</definedName>
    <definedName name="_xlnm.Print_Titles" localSheetId="2">'4 '!$A:$A</definedName>
    <definedName name="_xlnm.Print_Titles" localSheetId="3">'5 '!$A:$A</definedName>
    <definedName name="_xlnm.Print_Titles" localSheetId="5">'7'!$A:$A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 3 '!$B$1:$F$31</definedName>
    <definedName name="_xlnm.Print_Area" localSheetId="2">'4 '!$A$1:$E$22</definedName>
    <definedName name="_xlnm.Print_Area" localSheetId="3">'5 '!$A$1:$E$15</definedName>
    <definedName name="_xlnm.Print_Area" localSheetId="4">'6 '!$A$1:$E$27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<sst xmlns="http://schemas.openxmlformats.org/spreadsheetml/2006/main" count="221" uniqueCount="134">
  <si>
    <t>Показник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</si>
  <si>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</si>
  <si>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</si>
  <si>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</si>
  <si>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</si>
  <si>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</si>
  <si>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</si>
  <si>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</si>
  <si>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</si>
  <si>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Усього мали статус протягом періоду, осіб</t>
  </si>
  <si>
    <t>з них отримали статус протягом звітного періоду,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</si>
  <si>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</si>
  <si>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Кількість вакансій, одиниць</t>
  </si>
  <si>
    <t>з них отримують допомогу по безробіттю, осіб</t>
  </si>
  <si>
    <t>у порівнянні з минулим роком</t>
  </si>
  <si>
    <t xml:space="preserve"> + (-)</t>
  </si>
  <si>
    <t>різниця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</si>
  <si>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</si>
  <si>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</si>
  <si>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</si>
  <si>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</si>
  <si>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</si>
  <si>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</si>
  <si>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</si>
  <si>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</si>
  <si>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</si>
  <si>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</si>
  <si>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</si>
  <si>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</si>
  <si>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</si>
  <si>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</si>
  <si>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</si>
  <si>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</si>
  <si>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</si>
  <si>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</si>
  <si>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</si>
  <si>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</si>
  <si>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</si>
  <si>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</si>
  <si>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</si>
  <si>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</si>
  <si>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</si>
  <si>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</si>
  <si>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</si>
  <si>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</si>
  <si>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</si>
  <si>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</si>
  <si>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</si>
  <si>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>+ (-)</t>
  </si>
  <si>
    <t>Мають статус безробітного на кінець періоду, осіб</t>
  </si>
  <si>
    <t>Миколаївська область</t>
  </si>
  <si>
    <t>Інгульський</t>
  </si>
  <si>
    <t>Заводський</t>
  </si>
  <si>
    <t xml:space="preserve">Центральний </t>
  </si>
  <si>
    <t xml:space="preserve">Корабельний </t>
  </si>
  <si>
    <t>м.Южноукраїнськ</t>
  </si>
  <si>
    <t>Первомайський</t>
  </si>
  <si>
    <t xml:space="preserve">Арбузинський </t>
  </si>
  <si>
    <t xml:space="preserve">Баштанський </t>
  </si>
  <si>
    <t xml:space="preserve">Березанський </t>
  </si>
  <si>
    <t xml:space="preserve">Березнегуватський </t>
  </si>
  <si>
    <t xml:space="preserve">Братський </t>
  </si>
  <si>
    <t xml:space="preserve">Веселинівський </t>
  </si>
  <si>
    <t>Вознесенський</t>
  </si>
  <si>
    <t xml:space="preserve">Врадіївський </t>
  </si>
  <si>
    <t xml:space="preserve">Доманівський </t>
  </si>
  <si>
    <t>Єланецький</t>
  </si>
  <si>
    <t>Вітовський</t>
  </si>
  <si>
    <t xml:space="preserve">Казанківський </t>
  </si>
  <si>
    <t xml:space="preserve">Кривоозерський </t>
  </si>
  <si>
    <t xml:space="preserve">Миколаївський </t>
  </si>
  <si>
    <t xml:space="preserve">Новобузький </t>
  </si>
  <si>
    <t xml:space="preserve">Новоодеський </t>
  </si>
  <si>
    <t>Очаківський</t>
  </si>
  <si>
    <t xml:space="preserve">Снігурівський </t>
  </si>
  <si>
    <t xml:space="preserve"> Працевлаштовано з компенсацією витрат роботодавцю єдиного внеску, осіб</t>
  </si>
  <si>
    <t>Станом на кінець звітного періоду</t>
  </si>
  <si>
    <t>Мали статус безробітного, осіб</t>
  </si>
  <si>
    <t>Отримали роботу (у т.ч. до набуття статусу безробітного),  осіб</t>
  </si>
  <si>
    <t>з них працевлаштовано до набуття статусу,  осіб</t>
  </si>
  <si>
    <t>Працевлаштовано шляхом одноразової виплати допомоги по безробіттю,  осіб</t>
  </si>
  <si>
    <t>Проходили професійне навчання безробітні,  осіб</t>
  </si>
  <si>
    <t xml:space="preserve">  з них в ЦПТО,  осіб</t>
  </si>
  <si>
    <t>Всього отримали ваучер на навчання, 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</si>
  <si>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</si>
  <si>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про вакансії,  одиниць</t>
  </si>
  <si>
    <t>Економічна активність населення Миколаївської області</t>
  </si>
  <si>
    <t>(за матеріалами вибіркових обстежень населення з питань економічної активності)</t>
  </si>
  <si>
    <t>Джерело інформації: Головне управління статистики у Миколаївській області</t>
  </si>
  <si>
    <t>2010 рік</t>
  </si>
  <si>
    <t>2011 рік</t>
  </si>
  <si>
    <t>2012 рік</t>
  </si>
  <si>
    <t>2013 рік</t>
  </si>
  <si>
    <t>2014 рік</t>
  </si>
  <si>
    <t>2015 рік</t>
  </si>
  <si>
    <t>2016 рік</t>
  </si>
  <si>
    <t>9 місяців 2016р.</t>
  </si>
  <si>
    <t>9 місяців 2017р.</t>
  </si>
  <si>
    <t>Економічно активне населення, (тис. осіб)</t>
  </si>
  <si>
    <t>Рівень економічної активності населення, (%)</t>
  </si>
  <si>
    <t>Населення, зайняте економічною діяльністю,                                    (тис. осіб)</t>
  </si>
  <si>
    <t>Рівень зайнятості населення, (%)</t>
  </si>
  <si>
    <t>Безробітне населення                       (за методологією МОП),  (тис. осіб)</t>
  </si>
  <si>
    <t>Рівень безробіття населення                                                       (за методологією МОП), (%)</t>
  </si>
  <si>
    <t>Економічно неактивне населення, (тис. осіб)</t>
  </si>
  <si>
    <t>Діяльність Миколаївської обласної служби зайнятості</t>
  </si>
  <si>
    <t>Інформація щодо запланованого масового вивільнення працівників по Миколаївській області</t>
  </si>
  <si>
    <t xml:space="preserve"> + (-)  </t>
  </si>
  <si>
    <t>осіб</t>
  </si>
  <si>
    <t>Отримували допомогу по безробіттю, осіб</t>
  </si>
  <si>
    <t>Кількість вакансій по формі 3-ПН, одиниць</t>
  </si>
  <si>
    <t>Інформація про вакансії, отримані з інших джерел, одиниць</t>
  </si>
  <si>
    <t>Всього отримали роботу (у т.ч. за договорами ЦПХ та самостійно), осіб</t>
  </si>
  <si>
    <t>Працевлаштовано до набуття статусу безробітного, осіб</t>
  </si>
  <si>
    <t>Чисельність безробітних,  які проходили профнавчання, осіб</t>
  </si>
  <si>
    <t>Чисельність осіб, які брали участь у громадських  та інших роботах тимчасового характеру</t>
  </si>
  <si>
    <t>Середній розмір допомоги по безробіттю за останній місяць,  грн.</t>
  </si>
  <si>
    <t>промисловість</t>
  </si>
  <si>
    <t>Надання послуг зареєстрованим безробітним</t>
  </si>
  <si>
    <t>Середній розмір допомоги по безробіттю, у січні, грн.</t>
  </si>
  <si>
    <t>Інформація щодо запланованого масового вивільнення працівників  по Миколаївській області</t>
  </si>
  <si>
    <t xml:space="preserve">Інформація щодо запланованого масового вивільнення працівників 
 по Миколаївській області </t>
  </si>
  <si>
    <t>за січень-лютий 2017 - 2018 рр.</t>
  </si>
  <si>
    <t xml:space="preserve"> січень-лютий 2017р.</t>
  </si>
  <si>
    <t>січень-лютий  2018р.</t>
  </si>
  <si>
    <t>січень-лютий 2017р.</t>
  </si>
  <si>
    <t>січень-лютий 2018р.</t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</si>
  <si>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</si>
  <si>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</si>
  <si>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</si>
  <si>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Кількість роботодавців, які надали інформацію про вакансії</t>
  </si>
  <si>
    <t>Кількість вакансій на кінець періоду                                                                       (за формою 3-ПН), одиниць</t>
  </si>
  <si>
    <t>з інших   джерел</t>
  </si>
  <si>
    <t>Продовження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</si>
</sst>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0&quot;.&quot;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i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2"/>
      <name val="Times New Roman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i/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Times New Roman Cyr"/>
      <family val="0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 Cyr"/>
      <family val="0"/>
    </font>
    <font>
      <i/>
      <sz val="14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i/>
      <sz val="14"/>
      <color theme="1"/>
      <name val="Calibri"/>
      <family val="2"/>
    </font>
    <font>
      <sz val="14"/>
      <color theme="1"/>
      <name val="Times New Roman Cyr"/>
      <family val="0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14" borderId="0" applyNumberFormat="0" applyBorder="0" applyAlignment="0" applyProtection="0"/>
    <xf numFmtId="0" fontId="32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32" fillId="23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24" borderId="0" applyNumberFormat="0" applyBorder="0" applyAlignment="0" applyProtection="0"/>
    <xf numFmtId="0" fontId="41" fillId="35" borderId="0" applyNumberFormat="0" applyBorder="0" applyAlignment="0" applyProtection="0"/>
    <xf numFmtId="0" fontId="35" fillId="15" borderId="1" applyNumberFormat="0" applyAlignment="0" applyProtection="0"/>
    <xf numFmtId="0" fontId="39" fillId="32" borderId="2" applyNumberFormat="0" applyAlignment="0" applyProtection="0"/>
    <xf numFmtId="0" fontId="42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3" fillId="3" borderId="1" applyNumberFormat="0" applyAlignment="0" applyProtection="0"/>
    <xf numFmtId="0" fontId="43" fillId="0" borderId="6" applyNumberFormat="0" applyFill="0" applyAlignment="0" applyProtection="0"/>
    <xf numFmtId="0" fontId="40" fillId="16" borderId="0" applyNumberFormat="0" applyBorder="0" applyAlignment="0" applyProtection="0"/>
    <xf numFmtId="0" fontId="1" fillId="5" borderId="7" applyNumberFormat="0" applyFont="0" applyAlignment="0" applyProtection="0"/>
    <xf numFmtId="0" fontId="34" fillId="15" borderId="8" applyNumberFormat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4" fillId="42" borderId="9" applyNumberFormat="0" applyAlignment="0" applyProtection="0"/>
    <xf numFmtId="0" fontId="65" fillId="43" borderId="10" applyNumberFormat="0" applyAlignment="0" applyProtection="0"/>
    <xf numFmtId="0" fontId="66" fillId="4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70" fillId="0" borderId="14" applyNumberFormat="0" applyFill="0" applyAlignment="0" applyProtection="0"/>
    <xf numFmtId="0" fontId="71" fillId="44" borderId="15" applyNumberFormat="0" applyAlignment="0" applyProtection="0"/>
    <xf numFmtId="0" fontId="72" fillId="0" borderId="0" applyNumberFormat="0" applyFill="0" applyBorder="0" applyAlignment="0" applyProtection="0"/>
    <xf numFmtId="0" fontId="73" fillId="45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75" fillId="46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77" fillId="0" borderId="17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48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2" fillId="0" borderId="0" xfId="97">
      <alignment/>
      <protection/>
    </xf>
    <xf numFmtId="0" fontId="2" fillId="49" borderId="0" xfId="97" applyFill="1">
      <alignment/>
      <protection/>
    </xf>
    <xf numFmtId="0" fontId="7" fillId="0" borderId="0" xfId="97" applyFont="1" applyAlignment="1">
      <alignment vertical="center"/>
      <protection/>
    </xf>
    <xf numFmtId="0" fontId="2" fillId="0" borderId="0" xfId="97" applyFont="1" applyAlignment="1">
      <alignment horizontal="left" vertical="center"/>
      <protection/>
    </xf>
    <xf numFmtId="0" fontId="2" fillId="0" borderId="0" xfId="97" applyAlignment="1">
      <alignment horizontal="center" vertical="center"/>
      <protection/>
    </xf>
    <xf numFmtId="0" fontId="2" fillId="0" borderId="0" xfId="97" applyFill="1">
      <alignment/>
      <protection/>
    </xf>
    <xf numFmtId="3" fontId="2" fillId="0" borderId="0" xfId="97" applyNumberFormat="1">
      <alignment/>
      <protection/>
    </xf>
    <xf numFmtId="0" fontId="2" fillId="50" borderId="0" xfId="97" applyFill="1">
      <alignment/>
      <protection/>
    </xf>
    <xf numFmtId="0" fontId="8" fillId="0" borderId="0" xfId="97" applyFont="1">
      <alignment/>
      <protection/>
    </xf>
    <xf numFmtId="0" fontId="2" fillId="0" borderId="0" xfId="97" applyBorder="1">
      <alignment/>
      <protection/>
    </xf>
    <xf numFmtId="0" fontId="5" fillId="0" borderId="18" xfId="98" applyFont="1" applyFill="1" applyBorder="1" applyAlignment="1">
      <alignment horizontal="center" vertical="center"/>
      <protection/>
    </xf>
    <xf numFmtId="0" fontId="17" fillId="0" borderId="0" xfId="104" applyFont="1" applyFill="1">
      <alignment/>
      <protection/>
    </xf>
    <xf numFmtId="0" fontId="19" fillId="0" borderId="0" xfId="104" applyFont="1" applyFill="1" applyBorder="1" applyAlignment="1">
      <alignment horizontal="center"/>
      <protection/>
    </xf>
    <xf numFmtId="0" fontId="19" fillId="0" borderId="0" xfId="104" applyFont="1" applyFill="1">
      <alignment/>
      <protection/>
    </xf>
    <xf numFmtId="0" fontId="21" fillId="0" borderId="0" xfId="104" applyFont="1" applyFill="1" applyAlignment="1">
      <alignment vertical="center"/>
      <protection/>
    </xf>
    <xf numFmtId="0" fontId="22" fillId="0" borderId="0" xfId="104" applyFont="1" applyFill="1">
      <alignment/>
      <protection/>
    </xf>
    <xf numFmtId="0" fontId="22" fillId="0" borderId="0" xfId="104" applyFont="1" applyFill="1" applyAlignment="1">
      <alignment vertical="center"/>
      <protection/>
    </xf>
    <xf numFmtId="0" fontId="22" fillId="0" borderId="0" xfId="104" applyFont="1" applyFill="1" applyAlignment="1">
      <alignment wrapText="1"/>
      <protection/>
    </xf>
    <xf numFmtId="3" fontId="20" fillId="0" borderId="18" xfId="104" applyNumberFormat="1" applyFont="1" applyFill="1" applyBorder="1" applyAlignment="1">
      <alignment horizontal="center" vertical="center"/>
      <protection/>
    </xf>
    <xf numFmtId="0" fontId="19" fillId="0" borderId="0" xfId="104" applyFont="1" applyFill="1" applyAlignment="1">
      <alignment vertical="center"/>
      <protection/>
    </xf>
    <xf numFmtId="3" fontId="25" fillId="0" borderId="18" xfId="104" applyNumberFormat="1" applyFont="1" applyFill="1" applyBorder="1" applyAlignment="1">
      <alignment horizontal="center" vertical="center" wrapText="1"/>
      <protection/>
    </xf>
    <xf numFmtId="3" fontId="25" fillId="0" borderId="18" xfId="104" applyNumberFormat="1" applyFont="1" applyFill="1" applyBorder="1" applyAlignment="1">
      <alignment horizontal="center" vertical="center"/>
      <protection/>
    </xf>
    <xf numFmtId="172" fontId="3" fillId="0" borderId="18" xfId="98" applyNumberFormat="1" applyFont="1" applyFill="1" applyBorder="1" applyAlignment="1">
      <alignment horizontal="center" vertical="center" wrapText="1"/>
      <protection/>
    </xf>
    <xf numFmtId="173" fontId="5" fillId="0" borderId="18" xfId="98" applyNumberFormat="1" applyFont="1" applyFill="1" applyBorder="1" applyAlignment="1">
      <alignment horizontal="center" vertical="center"/>
      <protection/>
    </xf>
    <xf numFmtId="3" fontId="3" fillId="0" borderId="18" xfId="98" applyNumberFormat="1" applyFont="1" applyFill="1" applyBorder="1" applyAlignment="1">
      <alignment horizontal="center" vertical="center" wrapText="1"/>
      <protection/>
    </xf>
    <xf numFmtId="1" fontId="3" fillId="0" borderId="18" xfId="98" applyNumberFormat="1" applyFont="1" applyFill="1" applyBorder="1" applyAlignment="1">
      <alignment horizontal="center" vertical="center" wrapText="1"/>
      <protection/>
    </xf>
    <xf numFmtId="173" fontId="5" fillId="0" borderId="19" xfId="98" applyNumberFormat="1" applyFont="1" applyFill="1" applyBorder="1" applyAlignment="1">
      <alignment horizontal="center" vertical="center"/>
      <protection/>
    </xf>
    <xf numFmtId="172" fontId="9" fillId="0" borderId="19" xfId="98" applyNumberFormat="1" applyFont="1" applyFill="1" applyBorder="1" applyAlignment="1">
      <alignment horizontal="center" vertical="center" wrapText="1"/>
      <protection/>
    </xf>
    <xf numFmtId="173" fontId="12" fillId="0" borderId="19" xfId="98" applyNumberFormat="1" applyFont="1" applyFill="1" applyBorder="1" applyAlignment="1">
      <alignment horizontal="center" vertical="center"/>
      <protection/>
    </xf>
    <xf numFmtId="173" fontId="5" fillId="0" borderId="20" xfId="98" applyNumberFormat="1" applyFont="1" applyFill="1" applyBorder="1" applyAlignment="1">
      <alignment horizontal="center" vertical="center"/>
      <protection/>
    </xf>
    <xf numFmtId="3" fontId="3" fillId="0" borderId="18" xfId="99" applyNumberFormat="1" applyFont="1" applyFill="1" applyBorder="1" applyAlignment="1">
      <alignment horizontal="center" vertical="center" wrapText="1"/>
      <protection/>
    </xf>
    <xf numFmtId="0" fontId="3" fillId="0" borderId="18" xfId="98" applyFont="1" applyFill="1" applyBorder="1" applyAlignment="1">
      <alignment horizontal="left" vertical="center" wrapText="1"/>
      <protection/>
    </xf>
    <xf numFmtId="0" fontId="3" fillId="0" borderId="19" xfId="98" applyFont="1" applyFill="1" applyBorder="1" applyAlignment="1">
      <alignment horizontal="left" vertical="center" wrapText="1"/>
      <protection/>
    </xf>
    <xf numFmtId="0" fontId="9" fillId="0" borderId="18" xfId="98" applyFont="1" applyFill="1" applyBorder="1" applyAlignment="1">
      <alignment horizontal="left" vertical="center" wrapText="1"/>
      <protection/>
    </xf>
    <xf numFmtId="0" fontId="9" fillId="0" borderId="19" xfId="98" applyFont="1" applyFill="1" applyBorder="1" applyAlignment="1">
      <alignment horizontal="left" vertical="center" wrapText="1"/>
      <protection/>
    </xf>
    <xf numFmtId="0" fontId="80" fillId="0" borderId="18" xfId="87" applyFont="1" applyFill="1" applyBorder="1" applyAlignment="1">
      <alignment horizontal="left" vertical="center" wrapText="1"/>
      <protection/>
    </xf>
    <xf numFmtId="0" fontId="2" fillId="0" borderId="0" xfId="103" applyFont="1" applyAlignment="1">
      <alignment vertical="top"/>
      <protection/>
    </xf>
    <xf numFmtId="0" fontId="28" fillId="0" borderId="0" xfId="95" applyFont="1" applyAlignment="1">
      <alignment vertical="top"/>
      <protection/>
    </xf>
    <xf numFmtId="0" fontId="2" fillId="0" borderId="0" xfId="103" applyFont="1" applyFill="1" applyAlignment="1">
      <alignment vertical="top"/>
      <protection/>
    </xf>
    <xf numFmtId="0" fontId="26" fillId="0" borderId="0" xfId="103" applyFont="1" applyFill="1" applyAlignment="1">
      <alignment horizontal="center" vertical="top" wrapText="1"/>
      <protection/>
    </xf>
    <xf numFmtId="0" fontId="28" fillId="0" borderId="0" xfId="103" applyFont="1" applyFill="1" applyAlignment="1">
      <alignment horizontal="right" vertical="center"/>
      <protection/>
    </xf>
    <xf numFmtId="0" fontId="27" fillId="0" borderId="0" xfId="103" applyFont="1" applyFill="1" applyAlignment="1">
      <alignment horizontal="center" vertical="top" wrapText="1"/>
      <protection/>
    </xf>
    <xf numFmtId="0" fontId="27" fillId="0" borderId="18" xfId="103" applyFont="1" applyBorder="1" applyAlignment="1">
      <alignment horizontal="center" vertical="center" wrapText="1"/>
      <protection/>
    </xf>
    <xf numFmtId="0" fontId="4" fillId="0" borderId="18" xfId="103" applyFont="1" applyFill="1" applyBorder="1" applyAlignment="1">
      <alignment horizontal="center" vertical="center" wrapText="1"/>
      <protection/>
    </xf>
    <xf numFmtId="0" fontId="2" fillId="0" borderId="0" xfId="103" applyFont="1" applyAlignment="1">
      <alignment vertical="center"/>
      <protection/>
    </xf>
    <xf numFmtId="3" fontId="4" fillId="0" borderId="18" xfId="95" applyNumberFormat="1" applyFont="1" applyBorder="1" applyAlignment="1">
      <alignment horizontal="center" vertical="center"/>
      <protection/>
    </xf>
    <xf numFmtId="172" fontId="4" fillId="0" borderId="18" xfId="95" applyNumberFormat="1" applyFont="1" applyBorder="1" applyAlignment="1">
      <alignment horizontal="center" vertical="center"/>
      <protection/>
    </xf>
    <xf numFmtId="3" fontId="2" fillId="0" borderId="0" xfId="103" applyNumberFormat="1" applyFont="1" applyAlignment="1">
      <alignment vertical="center"/>
      <protection/>
    </xf>
    <xf numFmtId="0" fontId="15" fillId="0" borderId="0" xfId="103" applyFont="1" applyAlignment="1">
      <alignment horizontal="center" vertical="center"/>
      <protection/>
    </xf>
    <xf numFmtId="3" fontId="15" fillId="0" borderId="18" xfId="95" applyNumberFormat="1" applyFont="1" applyBorder="1" applyAlignment="1">
      <alignment horizontal="center" vertical="center"/>
      <protection/>
    </xf>
    <xf numFmtId="172" fontId="15" fillId="0" borderId="18" xfId="95" applyNumberFormat="1" applyFont="1" applyBorder="1" applyAlignment="1">
      <alignment horizontal="center" vertical="center"/>
      <protection/>
    </xf>
    <xf numFmtId="173" fontId="15" fillId="0" borderId="0" xfId="103" applyNumberFormat="1" applyFont="1" applyAlignment="1">
      <alignment horizontal="center" vertical="center"/>
      <protection/>
    </xf>
    <xf numFmtId="172" fontId="2" fillId="0" borderId="0" xfId="103" applyNumberFormat="1" applyFont="1" applyAlignment="1">
      <alignment vertical="center"/>
      <protection/>
    </xf>
    <xf numFmtId="173" fontId="15" fillId="51" borderId="0" xfId="103" applyNumberFormat="1" applyFont="1" applyFill="1" applyAlignment="1">
      <alignment horizontal="center" vertical="center"/>
      <protection/>
    </xf>
    <xf numFmtId="172" fontId="15" fillId="0" borderId="18" xfId="95" applyNumberFormat="1" applyFont="1" applyFill="1" applyBorder="1" applyAlignment="1">
      <alignment horizontal="center" vertical="center"/>
      <protection/>
    </xf>
    <xf numFmtId="0" fontId="2" fillId="0" borderId="0" xfId="103" applyFont="1">
      <alignment/>
      <protection/>
    </xf>
    <xf numFmtId="0" fontId="24" fillId="0" borderId="0" xfId="104" applyFont="1" applyFill="1" applyAlignment="1">
      <alignment horizontal="center"/>
      <protection/>
    </xf>
    <xf numFmtId="0" fontId="20" fillId="0" borderId="18" xfId="104" applyFont="1" applyFill="1" applyBorder="1" applyAlignment="1">
      <alignment horizontal="center" vertical="center" wrapText="1"/>
      <protection/>
    </xf>
    <xf numFmtId="0" fontId="16" fillId="0" borderId="18" xfId="104" applyFont="1" applyFill="1" applyBorder="1" applyAlignment="1">
      <alignment horizontal="center" vertical="center" wrapText="1"/>
      <protection/>
    </xf>
    <xf numFmtId="3" fontId="20" fillId="49" borderId="18" xfId="104" applyNumberFormat="1" applyFont="1" applyFill="1" applyBorder="1" applyAlignment="1">
      <alignment horizontal="center" vertical="center"/>
      <protection/>
    </xf>
    <xf numFmtId="3" fontId="81" fillId="49" borderId="18" xfId="104" applyNumberFormat="1" applyFont="1" applyFill="1" applyBorder="1" applyAlignment="1">
      <alignment horizontal="center" vertical="center"/>
      <protection/>
    </xf>
    <xf numFmtId="3" fontId="30" fillId="0" borderId="18" xfId="86" applyNumberFormat="1" applyFont="1" applyBorder="1" applyAlignment="1">
      <alignment horizontal="center" vertical="center" wrapText="1"/>
      <protection/>
    </xf>
    <xf numFmtId="0" fontId="3" fillId="0" borderId="18" xfId="100" applyFont="1" applyFill="1" applyBorder="1" applyAlignment="1" applyProtection="1">
      <alignment horizontal="left" vertical="center" wrapText="1"/>
      <protection locked="0"/>
    </xf>
    <xf numFmtId="0" fontId="12" fillId="0" borderId="18" xfId="0" applyFont="1" applyFill="1" applyBorder="1" applyAlignment="1">
      <alignment horizontal="left" vertical="center"/>
    </xf>
    <xf numFmtId="3" fontId="5" fillId="0" borderId="19" xfId="98" applyNumberFormat="1" applyFont="1" applyFill="1" applyBorder="1" applyAlignment="1">
      <alignment horizontal="center" vertical="center"/>
      <protection/>
    </xf>
    <xf numFmtId="1" fontId="5" fillId="0" borderId="18" xfId="98" applyNumberFormat="1" applyFont="1" applyFill="1" applyBorder="1" applyAlignment="1">
      <alignment horizontal="center" vertical="center"/>
      <protection/>
    </xf>
    <xf numFmtId="173" fontId="12" fillId="0" borderId="18" xfId="98" applyNumberFormat="1" applyFont="1" applyFill="1" applyBorder="1" applyAlignment="1">
      <alignment horizontal="center" vertical="center"/>
      <protection/>
    </xf>
    <xf numFmtId="0" fontId="12" fillId="0" borderId="18" xfId="98" applyFont="1" applyFill="1" applyBorder="1" applyAlignment="1">
      <alignment horizontal="center" vertical="center"/>
      <protection/>
    </xf>
    <xf numFmtId="3" fontId="3" fillId="0" borderId="19" xfId="98" applyNumberFormat="1" applyFont="1" applyFill="1" applyBorder="1" applyAlignment="1">
      <alignment horizontal="center" vertical="center" wrapText="1"/>
      <protection/>
    </xf>
    <xf numFmtId="3" fontId="3" fillId="0" borderId="19" xfId="99" applyNumberFormat="1" applyFont="1" applyFill="1" applyBorder="1" applyAlignment="1">
      <alignment horizontal="center" vertical="center" wrapText="1"/>
      <protection/>
    </xf>
    <xf numFmtId="3" fontId="80" fillId="0" borderId="18" xfId="98" applyNumberFormat="1" applyFont="1" applyFill="1" applyBorder="1" applyAlignment="1">
      <alignment horizontal="center" vertical="center" wrapText="1"/>
      <protection/>
    </xf>
    <xf numFmtId="3" fontId="5" fillId="0" borderId="18" xfId="98" applyNumberFormat="1" applyFont="1" applyFill="1" applyBorder="1" applyAlignment="1">
      <alignment horizontal="center" vertical="center"/>
      <protection/>
    </xf>
    <xf numFmtId="3" fontId="12" fillId="0" borderId="19" xfId="98" applyNumberFormat="1" applyFont="1" applyFill="1" applyBorder="1" applyAlignment="1">
      <alignment horizontal="center" vertical="center"/>
      <protection/>
    </xf>
    <xf numFmtId="0" fontId="15" fillId="0" borderId="18" xfId="0" applyFont="1" applyBorder="1" applyAlignment="1">
      <alignment horizontal="center"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18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85" fillId="0" borderId="0" xfId="0" applyFont="1" applyAlignment="1">
      <alignment vertic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4" fillId="0" borderId="24" xfId="0" applyFont="1" applyBorder="1" applyAlignment="1">
      <alignment horizontal="left" vertical="center" wrapText="1"/>
    </xf>
    <xf numFmtId="0" fontId="82" fillId="0" borderId="24" xfId="0" applyFont="1" applyBorder="1" applyAlignment="1">
      <alignment horizontal="left" vertical="center" wrapText="1"/>
    </xf>
    <xf numFmtId="0" fontId="84" fillId="0" borderId="25" xfId="0" applyFont="1" applyBorder="1" applyAlignment="1">
      <alignment horizontal="left" vertical="center" wrapText="1"/>
    </xf>
    <xf numFmtId="173" fontId="82" fillId="0" borderId="18" xfId="0" applyNumberFormat="1" applyFont="1" applyBorder="1" applyAlignment="1">
      <alignment horizontal="center" vertical="center" wrapText="1"/>
    </xf>
    <xf numFmtId="0" fontId="5" fillId="0" borderId="18" xfId="98" applyFont="1" applyFill="1" applyBorder="1" applyAlignment="1">
      <alignment horizontal="center" vertical="center" wrapText="1"/>
      <protection/>
    </xf>
    <xf numFmtId="172" fontId="5" fillId="0" borderId="18" xfId="98" applyNumberFormat="1" applyFont="1" applyFill="1" applyBorder="1" applyAlignment="1">
      <alignment horizontal="center" vertical="center"/>
      <protection/>
    </xf>
    <xf numFmtId="0" fontId="45" fillId="0" borderId="0" xfId="104" applyFont="1" applyFill="1" applyBorder="1" applyAlignment="1">
      <alignment horizontal="center"/>
      <protection/>
    </xf>
    <xf numFmtId="173" fontId="11" fillId="0" borderId="0" xfId="100" applyNumberFormat="1" applyFont="1" applyFill="1" applyBorder="1" applyAlignment="1" applyProtection="1">
      <alignment horizontal="center"/>
      <protection locked="0"/>
    </xf>
    <xf numFmtId="1" fontId="47" fillId="0" borderId="0" xfId="100" applyNumberFormat="1" applyFont="1" applyFill="1" applyProtection="1">
      <alignment/>
      <protection locked="0"/>
    </xf>
    <xf numFmtId="0" fontId="12" fillId="0" borderId="18" xfId="0" applyFont="1" applyFill="1" applyBorder="1" applyAlignment="1">
      <alignment horizontal="left"/>
    </xf>
    <xf numFmtId="173" fontId="46" fillId="0" borderId="18" xfId="102" applyNumberFormat="1" applyFont="1" applyFill="1" applyBorder="1" applyAlignment="1">
      <alignment horizontal="center" vertical="center" wrapText="1"/>
      <protection/>
    </xf>
    <xf numFmtId="1" fontId="46" fillId="0" borderId="18" xfId="100" applyNumberFormat="1" applyFont="1" applyFill="1" applyBorder="1" applyAlignment="1" applyProtection="1">
      <alignment horizontal="center" vertical="center"/>
      <protection locked="0"/>
    </xf>
    <xf numFmtId="3" fontId="46" fillId="0" borderId="18" xfId="100" applyNumberFormat="1" applyFont="1" applyFill="1" applyBorder="1" applyAlignment="1" applyProtection="1">
      <alignment horizontal="center" vertical="center"/>
      <protection locked="0"/>
    </xf>
    <xf numFmtId="172" fontId="46" fillId="0" borderId="18" xfId="100" applyNumberFormat="1" applyFont="1" applyFill="1" applyBorder="1" applyAlignment="1" applyProtection="1">
      <alignment horizontal="center" vertical="center"/>
      <protection locked="0"/>
    </xf>
    <xf numFmtId="1" fontId="46" fillId="0" borderId="18" xfId="100" applyNumberFormat="1" applyFont="1" applyFill="1" applyBorder="1" applyAlignment="1" applyProtection="1">
      <alignment horizontal="center" vertical="center" wrapText="1"/>
      <protection/>
    </xf>
    <xf numFmtId="1" fontId="46" fillId="0" borderId="0" xfId="100" applyNumberFormat="1" applyFont="1" applyFill="1" applyBorder="1" applyAlignment="1" applyProtection="1">
      <alignment horizontal="center" vertical="center"/>
      <protection locked="0"/>
    </xf>
    <xf numFmtId="173" fontId="46" fillId="0" borderId="0" xfId="100" applyNumberFormat="1" applyFont="1" applyFill="1" applyBorder="1" applyAlignment="1" applyProtection="1">
      <alignment horizontal="center" vertical="center"/>
      <protection locked="0"/>
    </xf>
    <xf numFmtId="3" fontId="46" fillId="0" borderId="0" xfId="100" applyNumberFormat="1" applyFont="1" applyFill="1" applyBorder="1" applyAlignment="1" applyProtection="1">
      <alignment horizontal="center" vertical="center"/>
      <protection locked="0"/>
    </xf>
    <xf numFmtId="1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46" fillId="0" borderId="18" xfId="0" applyFont="1" applyFill="1" applyBorder="1" applyAlignment="1">
      <alignment horizontal="center" vertical="center"/>
    </xf>
    <xf numFmtId="1" fontId="46" fillId="0" borderId="0" xfId="100" applyNumberFormat="1" applyFont="1" applyFill="1" applyBorder="1" applyProtection="1">
      <alignment/>
      <protection locked="0"/>
    </xf>
    <xf numFmtId="173" fontId="2" fillId="0" borderId="0" xfId="100" applyNumberFormat="1" applyFont="1" applyFill="1" applyBorder="1" applyProtection="1">
      <alignment/>
      <protection locked="0"/>
    </xf>
    <xf numFmtId="173" fontId="46" fillId="0" borderId="0" xfId="0" applyNumberFormat="1" applyFont="1" applyFill="1" applyBorder="1" applyAlignment="1">
      <alignment horizontal="center" vertical="center"/>
    </xf>
    <xf numFmtId="14" fontId="20" fillId="0" borderId="18" xfId="86" applyNumberFormat="1" applyFont="1" applyBorder="1" applyAlignment="1">
      <alignment horizontal="center" vertical="center" wrapText="1"/>
      <protection/>
    </xf>
    <xf numFmtId="172" fontId="20" fillId="0" borderId="18" xfId="104" applyNumberFormat="1" applyFont="1" applyFill="1" applyBorder="1" applyAlignment="1">
      <alignment horizontal="center" vertical="center" wrapText="1"/>
      <protection/>
    </xf>
    <xf numFmtId="0" fontId="25" fillId="0" borderId="18" xfId="104" applyFont="1" applyFill="1" applyBorder="1" applyAlignment="1">
      <alignment horizontal="left" vertical="center" wrapText="1"/>
      <protection/>
    </xf>
    <xf numFmtId="3" fontId="88" fillId="49" borderId="18" xfId="104" applyNumberFormat="1" applyFont="1" applyFill="1" applyBorder="1" applyAlignment="1">
      <alignment horizontal="center" vertical="center"/>
      <protection/>
    </xf>
    <xf numFmtId="172" fontId="25" fillId="0" borderId="18" xfId="104" applyNumberFormat="1" applyFont="1" applyFill="1" applyBorder="1" applyAlignment="1">
      <alignment horizontal="center" vertical="center" wrapText="1"/>
      <protection/>
    </xf>
    <xf numFmtId="0" fontId="20" fillId="0" borderId="18" xfId="104" applyFont="1" applyFill="1" applyBorder="1" applyAlignment="1">
      <alignment horizontal="center" vertical="center" wrapText="1"/>
      <protection/>
    </xf>
    <xf numFmtId="172" fontId="20" fillId="0" borderId="18" xfId="104" applyNumberFormat="1" applyFont="1" applyFill="1" applyBorder="1" applyAlignment="1">
      <alignment horizontal="center" vertical="center"/>
      <protection/>
    </xf>
    <xf numFmtId="0" fontId="15" fillId="0" borderId="18" xfId="101" applyFont="1" applyBorder="1" applyAlignment="1">
      <alignment vertical="center" wrapText="1"/>
      <protection/>
    </xf>
    <xf numFmtId="172" fontId="25" fillId="0" borderId="18" xfId="104" applyNumberFormat="1" applyFont="1" applyFill="1" applyBorder="1" applyAlignment="1">
      <alignment horizontal="center" vertical="center"/>
      <protection/>
    </xf>
    <xf numFmtId="3" fontId="11" fillId="0" borderId="18" xfId="100" applyNumberFormat="1" applyFont="1" applyFill="1" applyBorder="1" applyAlignment="1" applyProtection="1">
      <alignment horizontal="center" vertical="center"/>
      <protection locked="0"/>
    </xf>
    <xf numFmtId="173" fontId="11" fillId="0" borderId="18" xfId="102" applyNumberFormat="1" applyFont="1" applyFill="1" applyBorder="1" applyAlignment="1">
      <alignment horizontal="center" vertical="center" wrapText="1"/>
      <protection/>
    </xf>
    <xf numFmtId="1" fontId="11" fillId="0" borderId="18" xfId="100" applyNumberFormat="1" applyFont="1" applyFill="1" applyBorder="1" applyAlignment="1" applyProtection="1">
      <alignment horizontal="center" vertical="center"/>
      <protection locked="0"/>
    </xf>
    <xf numFmtId="172" fontId="11" fillId="0" borderId="18" xfId="100" applyNumberFormat="1" applyFont="1" applyFill="1" applyBorder="1" applyAlignment="1" applyProtection="1">
      <alignment horizontal="center" vertical="center"/>
      <protection locked="0"/>
    </xf>
    <xf numFmtId="1" fontId="11" fillId="0" borderId="18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1" fontId="11" fillId="0" borderId="0" xfId="100" applyNumberFormat="1" applyFont="1" applyFill="1" applyAlignment="1" applyProtection="1">
      <alignment horizontal="left" vertical="center"/>
      <protection locked="0"/>
    </xf>
    <xf numFmtId="1" fontId="46" fillId="0" borderId="18" xfId="0" applyNumberFormat="1" applyFont="1" applyFill="1" applyBorder="1" applyAlignment="1">
      <alignment horizontal="center" vertical="center"/>
    </xf>
    <xf numFmtId="0" fontId="6" fillId="0" borderId="0" xfId="103" applyFont="1" applyAlignment="1">
      <alignment horizontal="center" vertical="center"/>
      <protection/>
    </xf>
    <xf numFmtId="0" fontId="6" fillId="0" borderId="18" xfId="103" applyFont="1" applyFill="1" applyBorder="1" applyAlignment="1">
      <alignment horizontal="center" vertical="center" wrapText="1"/>
      <protection/>
    </xf>
    <xf numFmtId="0" fontId="6" fillId="0" borderId="18" xfId="103" applyFont="1" applyBorder="1" applyAlignment="1">
      <alignment horizontal="center" vertical="center" wrapText="1"/>
      <protection/>
    </xf>
    <xf numFmtId="0" fontId="6" fillId="0" borderId="18" xfId="103" applyNumberFormat="1" applyFont="1" applyBorder="1" applyAlignment="1">
      <alignment horizontal="center" vertical="center" wrapText="1"/>
      <protection/>
    </xf>
    <xf numFmtId="0" fontId="89" fillId="0" borderId="26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9" fillId="0" borderId="2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2" fillId="0" borderId="28" xfId="0" applyFont="1" applyBorder="1" applyAlignment="1">
      <alignment vertical="center" wrapText="1"/>
    </xf>
    <xf numFmtId="0" fontId="82" fillId="0" borderId="24" xfId="0" applyFont="1" applyBorder="1" applyAlignment="1">
      <alignment vertical="center" wrapText="1"/>
    </xf>
    <xf numFmtId="0" fontId="26" fillId="0" borderId="0" xfId="103" applyFont="1" applyFill="1" applyAlignment="1">
      <alignment horizontal="center" vertical="top" wrapText="1"/>
      <protection/>
    </xf>
    <xf numFmtId="0" fontId="26" fillId="0" borderId="18" xfId="103" applyFont="1" applyFill="1" applyBorder="1" applyAlignment="1">
      <alignment horizontal="center" vertical="top" wrapText="1"/>
      <protection/>
    </xf>
    <xf numFmtId="0" fontId="27" fillId="0" borderId="18" xfId="103" applyFont="1" applyBorder="1" applyAlignment="1">
      <alignment horizontal="center" vertical="center" wrapText="1"/>
      <protection/>
    </xf>
    <xf numFmtId="0" fontId="16" fillId="0" borderId="0" xfId="104" applyFont="1" applyFill="1" applyAlignment="1">
      <alignment horizontal="center" wrapText="1"/>
      <protection/>
    </xf>
    <xf numFmtId="0" fontId="18" fillId="0" borderId="0" xfId="104" applyFont="1" applyFill="1" applyAlignment="1">
      <alignment horizontal="center"/>
      <protection/>
    </xf>
    <xf numFmtId="0" fontId="19" fillId="0" borderId="18" xfId="104" applyFont="1" applyFill="1" applyBorder="1" applyAlignment="1">
      <alignment horizontal="center"/>
      <protection/>
    </xf>
    <xf numFmtId="14" fontId="20" fillId="0" borderId="18" xfId="86" applyNumberFormat="1" applyFont="1" applyBorder="1" applyAlignment="1">
      <alignment horizontal="center" vertical="center" wrapText="1"/>
      <protection/>
    </xf>
    <xf numFmtId="0" fontId="23" fillId="0" borderId="0" xfId="104" applyFont="1" applyFill="1" applyAlignment="1">
      <alignment horizontal="center" vertical="center" wrapText="1"/>
      <protection/>
    </xf>
    <xf numFmtId="0" fontId="18" fillId="0" borderId="0" xfId="104" applyFont="1" applyFill="1" applyAlignment="1">
      <alignment horizontal="center" wrapText="1"/>
      <protection/>
    </xf>
    <xf numFmtId="0" fontId="16" fillId="0" borderId="18" xfId="104" applyFont="1" applyFill="1" applyBorder="1" applyAlignment="1">
      <alignment horizontal="center" vertical="center" wrapText="1"/>
      <protection/>
    </xf>
    <xf numFmtId="0" fontId="9" fillId="0" borderId="29" xfId="97" applyFont="1" applyFill="1" applyBorder="1" applyAlignment="1">
      <alignment horizontal="left" vertical="center" wrapText="1"/>
      <protection/>
    </xf>
    <xf numFmtId="0" fontId="31" fillId="0" borderId="29" xfId="98" applyFont="1" applyFill="1" applyBorder="1" applyAlignment="1">
      <alignment horizontal="right" vertical="center" wrapText="1"/>
      <protection/>
    </xf>
    <xf numFmtId="0" fontId="31" fillId="0" borderId="30" xfId="98" applyFont="1" applyFill="1" applyBorder="1" applyAlignment="1">
      <alignment horizontal="right" vertical="center" wrapText="1"/>
      <protection/>
    </xf>
    <xf numFmtId="0" fontId="27" fillId="0" borderId="0" xfId="99" applyFont="1" applyAlignment="1">
      <alignment horizontal="center" vertical="center"/>
      <protection/>
    </xf>
    <xf numFmtId="0" fontId="27" fillId="0" borderId="30" xfId="98" applyFont="1" applyFill="1" applyBorder="1" applyAlignment="1">
      <alignment horizontal="center" vertical="top" wrapText="1"/>
      <protection/>
    </xf>
    <xf numFmtId="0" fontId="3" fillId="0" borderId="18" xfId="98" applyFont="1" applyFill="1" applyBorder="1" applyAlignment="1">
      <alignment horizontal="center" vertical="center" wrapText="1"/>
      <protection/>
    </xf>
    <xf numFmtId="0" fontId="5" fillId="0" borderId="18" xfId="98" applyFont="1" applyFill="1" applyBorder="1" applyAlignment="1">
      <alignment horizontal="center" vertical="center"/>
      <protection/>
    </xf>
    <xf numFmtId="1" fontId="47" fillId="0" borderId="18" xfId="100" applyNumberFormat="1" applyFont="1" applyFill="1" applyBorder="1" applyAlignment="1" applyProtection="1">
      <alignment horizontal="center" vertical="center" wrapText="1"/>
      <protection/>
    </xf>
    <xf numFmtId="1" fontId="13" fillId="0" borderId="18" xfId="100" applyNumberFormat="1" applyFont="1" applyFill="1" applyBorder="1" applyAlignment="1" applyProtection="1">
      <alignment horizontal="center" vertical="center" wrapText="1"/>
      <protection/>
    </xf>
    <xf numFmtId="1" fontId="46" fillId="0" borderId="18" xfId="100" applyNumberFormat="1" applyFont="1" applyFill="1" applyBorder="1" applyAlignment="1" applyProtection="1">
      <alignment horizontal="center" vertical="center" wrapText="1"/>
      <protection/>
    </xf>
    <xf numFmtId="1" fontId="26" fillId="0" borderId="0" xfId="100" applyNumberFormat="1" applyFont="1" applyFill="1" applyAlignment="1" applyProtection="1">
      <alignment horizontal="center"/>
      <protection locked="0"/>
    </xf>
    <xf numFmtId="1" fontId="26" fillId="0" borderId="30" xfId="100" applyNumberFormat="1" applyFont="1" applyFill="1" applyBorder="1" applyAlignment="1" applyProtection="1">
      <alignment horizontal="center"/>
      <protection locked="0"/>
    </xf>
    <xf numFmtId="1" fontId="2" fillId="0" borderId="18" xfId="100" applyNumberFormat="1" applyFont="1" applyFill="1" applyBorder="1" applyAlignment="1" applyProtection="1">
      <alignment horizontal="center"/>
      <protection/>
    </xf>
    <xf numFmtId="1" fontId="12" fillId="0" borderId="31" xfId="100" applyNumberFormat="1" applyFont="1" applyFill="1" applyBorder="1" applyAlignment="1" applyProtection="1">
      <alignment horizontal="center" vertical="center" wrapText="1"/>
      <protection/>
    </xf>
    <xf numFmtId="1" fontId="12" fillId="0" borderId="32" xfId="100" applyNumberFormat="1" applyFont="1" applyFill="1" applyBorder="1" applyAlignment="1" applyProtection="1">
      <alignment horizontal="center" vertical="center" wrapText="1"/>
      <protection/>
    </xf>
    <xf numFmtId="1" fontId="11" fillId="0" borderId="18" xfId="100" applyNumberFormat="1" applyFont="1" applyFill="1" applyBorder="1" applyAlignment="1" applyProtection="1">
      <alignment horizontal="center" vertical="center" wrapText="1"/>
      <protection/>
    </xf>
    <xf numFmtId="1" fontId="12" fillId="0" borderId="18" xfId="100" applyNumberFormat="1" applyFont="1" applyFill="1" applyBorder="1" applyAlignment="1" applyProtection="1">
      <alignment horizontal="center" vertical="center" wrapText="1"/>
      <protection/>
    </xf>
    <xf numFmtId="1" fontId="12" fillId="0" borderId="33" xfId="100" applyNumberFormat="1" applyFont="1" applyFill="1" applyBorder="1" applyAlignment="1" applyProtection="1">
      <alignment horizontal="center" vertical="center" wrapText="1"/>
      <protection/>
    </xf>
    <xf numFmtId="1" fontId="12" fillId="0" borderId="0" xfId="100" applyNumberFormat="1" applyFont="1" applyFill="1" applyBorder="1" applyAlignment="1" applyProtection="1">
      <alignment horizontal="center" vertical="center" wrapText="1"/>
      <protection/>
    </xf>
    <xf numFmtId="1" fontId="12" fillId="0" borderId="34" xfId="100" applyNumberFormat="1" applyFont="1" applyFill="1" applyBorder="1" applyAlignment="1" applyProtection="1">
      <alignment horizontal="center" vertical="center" wrapText="1"/>
      <protection/>
    </xf>
    <xf numFmtId="1" fontId="12" fillId="0" borderId="35" xfId="100" applyNumberFormat="1" applyFont="1" applyFill="1" applyBorder="1" applyAlignment="1" applyProtection="1">
      <alignment horizontal="center" vertical="center" wrapText="1"/>
      <protection/>
    </xf>
    <xf numFmtId="1" fontId="12" fillId="0" borderId="30" xfId="100" applyNumberFormat="1" applyFont="1" applyFill="1" applyBorder="1" applyAlignment="1" applyProtection="1">
      <alignment horizontal="center" vertical="center" wrapText="1"/>
      <protection/>
    </xf>
    <xf numFmtId="1" fontId="12" fillId="0" borderId="20" xfId="100" applyNumberFormat="1" applyFont="1" applyFill="1" applyBorder="1" applyAlignment="1" applyProtection="1">
      <alignment horizontal="center" vertical="center" wrapText="1"/>
      <protection/>
    </xf>
    <xf numFmtId="1" fontId="12" fillId="0" borderId="36" xfId="100" applyNumberFormat="1" applyFont="1" applyFill="1" applyBorder="1" applyAlignment="1" applyProtection="1">
      <alignment horizontal="center" vertical="center" wrapText="1"/>
      <protection/>
    </xf>
    <xf numFmtId="1" fontId="12" fillId="0" borderId="29" xfId="100" applyNumberFormat="1" applyFont="1" applyFill="1" applyBorder="1" applyAlignment="1" applyProtection="1">
      <alignment horizontal="center" vertical="center" wrapText="1"/>
      <protection/>
    </xf>
    <xf numFmtId="1" fontId="12" fillId="0" borderId="37" xfId="100" applyNumberFormat="1" applyFont="1" applyFill="1" applyBorder="1" applyAlignment="1" applyProtection="1">
      <alignment horizontal="center" vertical="center" wrapText="1"/>
      <protection/>
    </xf>
    <xf numFmtId="1" fontId="12" fillId="0" borderId="38" xfId="100" applyNumberFormat="1" applyFont="1" applyFill="1" applyBorder="1" applyAlignment="1" applyProtection="1">
      <alignment horizontal="center" vertical="center" wrapText="1"/>
      <protection/>
    </xf>
    <xf numFmtId="1" fontId="12" fillId="0" borderId="18" xfId="10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100" applyNumberFormat="1" applyFont="1" applyFill="1" applyProtection="1">
      <alignment/>
      <protection locked="0"/>
    </xf>
    <xf numFmtId="1" fontId="11" fillId="0" borderId="0" xfId="100" applyNumberFormat="1" applyFont="1" applyFill="1" applyAlignment="1" applyProtection="1">
      <alignment horizontal="center"/>
      <protection locked="0"/>
    </xf>
    <xf numFmtId="1" fontId="2" fillId="0" borderId="0" xfId="100" applyNumberFormat="1" applyFont="1" applyFill="1" applyProtection="1">
      <alignment/>
      <protection locked="0"/>
    </xf>
    <xf numFmtId="1" fontId="2" fillId="0" borderId="0" xfId="100" applyNumberFormat="1" applyFont="1" applyFill="1" applyAlignment="1" applyProtection="1">
      <alignment/>
      <protection locked="0"/>
    </xf>
    <xf numFmtId="1" fontId="6" fillId="0" borderId="0" xfId="100" applyNumberFormat="1" applyFont="1" applyFill="1" applyAlignment="1" applyProtection="1">
      <alignment horizontal="right"/>
      <protection locked="0"/>
    </xf>
    <xf numFmtId="1" fontId="4" fillId="0" borderId="0" xfId="100" applyNumberFormat="1" applyFont="1" applyFill="1" applyProtection="1">
      <alignment/>
      <protection locked="0"/>
    </xf>
    <xf numFmtId="1" fontId="11" fillId="0" borderId="0" xfId="100" applyNumberFormat="1" applyFont="1" applyFill="1" applyBorder="1" applyAlignment="1" applyProtection="1">
      <alignment horizontal="center"/>
      <protection locked="0"/>
    </xf>
    <xf numFmtId="1" fontId="2" fillId="0" borderId="0" xfId="100" applyNumberFormat="1" applyFont="1" applyFill="1" applyBorder="1" applyProtection="1">
      <alignment/>
      <protection locked="0"/>
    </xf>
    <xf numFmtId="1" fontId="11" fillId="0" borderId="18" xfId="100" applyNumberFormat="1" applyFont="1" applyFill="1" applyBorder="1" applyAlignment="1" applyProtection="1">
      <alignment horizontal="center" vertical="center" wrapText="1"/>
      <protection/>
    </xf>
    <xf numFmtId="1" fontId="2" fillId="0" borderId="18" xfId="100" applyNumberFormat="1" applyFont="1" applyFill="1" applyBorder="1" applyAlignment="1" applyProtection="1">
      <alignment horizontal="center"/>
      <protection/>
    </xf>
    <xf numFmtId="1" fontId="2" fillId="0" borderId="0" xfId="100" applyNumberFormat="1" applyFont="1" applyFill="1" applyBorder="1" applyAlignment="1" applyProtection="1">
      <alignment vertical="center"/>
      <protection locked="0"/>
    </xf>
    <xf numFmtId="1" fontId="12" fillId="0" borderId="0" xfId="100" applyNumberFormat="1" applyFont="1" applyFill="1" applyBorder="1" applyAlignment="1" applyProtection="1">
      <alignment horizontal="center" vertical="center"/>
      <protection locked="0"/>
    </xf>
    <xf numFmtId="1" fontId="47" fillId="0" borderId="18" xfId="100" applyNumberFormat="1" applyFont="1" applyFill="1" applyBorder="1" applyAlignment="1" applyProtection="1">
      <alignment horizontal="center" vertical="center" wrapText="1"/>
      <protection/>
    </xf>
    <xf numFmtId="1" fontId="46" fillId="0" borderId="18" xfId="0" applyNumberFormat="1" applyFont="1" applyFill="1" applyBorder="1" applyAlignment="1">
      <alignment horizontal="center" vertical="center" wrapText="1"/>
    </xf>
    <xf numFmtId="1" fontId="46" fillId="0" borderId="18" xfId="102" applyNumberFormat="1" applyFont="1" applyFill="1" applyBorder="1" applyAlignment="1">
      <alignment horizontal="center" vertical="center" wrapText="1"/>
      <protection/>
    </xf>
    <xf numFmtId="1" fontId="11" fillId="0" borderId="18" xfId="102" applyNumberFormat="1" applyFont="1" applyFill="1" applyBorder="1" applyAlignment="1">
      <alignment horizontal="center" vertical="center" wrapText="1"/>
      <protection/>
    </xf>
    <xf numFmtId="0" fontId="91" fillId="0" borderId="18" xfId="0" applyFont="1" applyFill="1" applyBorder="1" applyAlignment="1">
      <alignment horizontal="center" vertical="center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Звичайний 2 3" xfId="86"/>
    <cellStyle name="Звичайний 3 2 3" xfId="87"/>
    <cellStyle name="Итог" xfId="88"/>
    <cellStyle name="Контрольная ячейка" xfId="89"/>
    <cellStyle name="Название" xfId="90"/>
    <cellStyle name="Нейтральный" xfId="91"/>
    <cellStyle name="Обычный 2" xfId="92"/>
    <cellStyle name="Обычный 2 2" xfId="93"/>
    <cellStyle name="Обычный 3" xfId="94"/>
    <cellStyle name="Обычный 4" xfId="95"/>
    <cellStyle name="Обычный 5" xfId="96"/>
    <cellStyle name="Обычный 5 2" xfId="97"/>
    <cellStyle name="Обычный 5 3" xfId="98"/>
    <cellStyle name="Обычный 6 3" xfId="99"/>
    <cellStyle name="Обычный_06" xfId="100"/>
    <cellStyle name="Обычный_09_Професійний склад" xfId="101"/>
    <cellStyle name="Обычный_12 Зинкевич" xfId="102"/>
    <cellStyle name="Обычный_27.08.2013" xfId="103"/>
    <cellStyle name="Обычный_Форма7Н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15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36.28125" style="0" customWidth="1"/>
  </cols>
  <sheetData>
    <row r="1" spans="1:10" ht="20.25">
      <c r="A1" s="132" t="s">
        <v>86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s="85" customFormat="1" ht="18.75">
      <c r="A2" s="133" t="s">
        <v>87</v>
      </c>
      <c r="B2" s="133"/>
      <c r="C2" s="133"/>
      <c r="D2" s="133"/>
      <c r="E2" s="133"/>
      <c r="F2" s="133"/>
      <c r="G2" s="133"/>
      <c r="H2" s="133"/>
      <c r="I2" s="133"/>
      <c r="J2" s="133"/>
    </row>
    <row r="3" ht="7.5" customHeight="1">
      <c r="A3" s="75" t="s">
        <v>3</v>
      </c>
    </row>
    <row r="4" s="84" customFormat="1" ht="16.5" thickBot="1">
      <c r="A4" s="83" t="s">
        <v>88</v>
      </c>
    </row>
    <row r="5" spans="1:10" ht="37.5" customHeight="1">
      <c r="A5" s="136"/>
      <c r="B5" s="134" t="s">
        <v>89</v>
      </c>
      <c r="C5" s="134" t="s">
        <v>90</v>
      </c>
      <c r="D5" s="134" t="s">
        <v>91</v>
      </c>
      <c r="E5" s="134" t="s">
        <v>92</v>
      </c>
      <c r="F5" s="134" t="s">
        <v>93</v>
      </c>
      <c r="G5" s="134" t="s">
        <v>94</v>
      </c>
      <c r="H5" s="134" t="s">
        <v>95</v>
      </c>
      <c r="I5" s="134" t="s">
        <v>96</v>
      </c>
      <c r="J5" s="130" t="s">
        <v>97</v>
      </c>
    </row>
    <row r="6" spans="1:10" ht="15">
      <c r="A6" s="137"/>
      <c r="B6" s="135"/>
      <c r="C6" s="135"/>
      <c r="D6" s="135"/>
      <c r="E6" s="135"/>
      <c r="F6" s="135"/>
      <c r="G6" s="135"/>
      <c r="H6" s="135"/>
      <c r="I6" s="135"/>
      <c r="J6" s="131"/>
    </row>
    <row r="7" spans="1:10" ht="15">
      <c r="A7" s="137"/>
      <c r="B7" s="135"/>
      <c r="C7" s="135"/>
      <c r="D7" s="135"/>
      <c r="E7" s="135"/>
      <c r="F7" s="135"/>
      <c r="G7" s="135"/>
      <c r="H7" s="135"/>
      <c r="I7" s="135"/>
      <c r="J7" s="131"/>
    </row>
    <row r="8" spans="1:10" ht="45" customHeight="1">
      <c r="A8" s="86" t="s">
        <v>98</v>
      </c>
      <c r="B8" s="77">
        <v>586.1</v>
      </c>
      <c r="C8" s="77">
        <v>584.9</v>
      </c>
      <c r="D8" s="77">
        <v>579.3</v>
      </c>
      <c r="E8" s="77">
        <v>577.1</v>
      </c>
      <c r="F8" s="77">
        <v>551.6</v>
      </c>
      <c r="G8" s="77">
        <v>558.2</v>
      </c>
      <c r="H8" s="77">
        <v>551.4</v>
      </c>
      <c r="I8" s="77">
        <v>553.5</v>
      </c>
      <c r="J8" s="79">
        <v>547.9</v>
      </c>
    </row>
    <row r="9" spans="1:10" ht="41.25" customHeight="1">
      <c r="A9" s="87" t="s">
        <v>99</v>
      </c>
      <c r="B9" s="78">
        <v>64.5</v>
      </c>
      <c r="C9" s="78">
        <v>65.1</v>
      </c>
      <c r="D9" s="89">
        <v>65</v>
      </c>
      <c r="E9" s="78">
        <v>65.4</v>
      </c>
      <c r="F9" s="89">
        <v>63</v>
      </c>
      <c r="G9" s="89">
        <v>64</v>
      </c>
      <c r="H9" s="78">
        <v>63.6</v>
      </c>
      <c r="I9" s="78">
        <v>63.9</v>
      </c>
      <c r="J9" s="80">
        <v>63.6</v>
      </c>
    </row>
    <row r="10" spans="1:10" ht="60.75" customHeight="1">
      <c r="A10" s="86" t="s">
        <v>100</v>
      </c>
      <c r="B10" s="77">
        <v>536.7</v>
      </c>
      <c r="C10" s="77">
        <v>537.5</v>
      </c>
      <c r="D10" s="77">
        <v>533.7</v>
      </c>
      <c r="E10" s="77">
        <v>534.5</v>
      </c>
      <c r="F10" s="77">
        <v>501.5</v>
      </c>
      <c r="G10" s="77">
        <v>508.7</v>
      </c>
      <c r="H10" s="77">
        <v>498.1</v>
      </c>
      <c r="I10" s="77">
        <v>501.3</v>
      </c>
      <c r="J10" s="79">
        <v>492.6</v>
      </c>
    </row>
    <row r="11" spans="1:10" ht="39.75" customHeight="1">
      <c r="A11" s="87" t="s">
        <v>101</v>
      </c>
      <c r="B11" s="78">
        <v>59.1</v>
      </c>
      <c r="C11" s="78">
        <v>59.8</v>
      </c>
      <c r="D11" s="78">
        <v>59.9</v>
      </c>
      <c r="E11" s="78">
        <v>60.6</v>
      </c>
      <c r="F11" s="78">
        <v>57.3</v>
      </c>
      <c r="G11" s="78">
        <v>58.4</v>
      </c>
      <c r="H11" s="78">
        <v>57.5</v>
      </c>
      <c r="I11" s="78">
        <v>57.8</v>
      </c>
      <c r="J11" s="80">
        <v>57.1</v>
      </c>
    </row>
    <row r="12" spans="1:10" ht="60.75" customHeight="1">
      <c r="A12" s="86" t="s">
        <v>102</v>
      </c>
      <c r="B12" s="77">
        <v>49.4</v>
      </c>
      <c r="C12" s="77">
        <v>47.4</v>
      </c>
      <c r="D12" s="77">
        <v>45.6</v>
      </c>
      <c r="E12" s="77">
        <v>42.6</v>
      </c>
      <c r="F12" s="77">
        <v>50.1</v>
      </c>
      <c r="G12" s="77">
        <v>49.5</v>
      </c>
      <c r="H12" s="77">
        <v>53.3</v>
      </c>
      <c r="I12" s="77">
        <v>52.2</v>
      </c>
      <c r="J12" s="79">
        <v>55.3</v>
      </c>
    </row>
    <row r="13" spans="1:10" ht="42.75" customHeight="1">
      <c r="A13" s="87" t="s">
        <v>103</v>
      </c>
      <c r="B13" s="78">
        <v>8.4</v>
      </c>
      <c r="C13" s="78">
        <v>8.1</v>
      </c>
      <c r="D13" s="78">
        <v>7.9</v>
      </c>
      <c r="E13" s="78">
        <v>7.4</v>
      </c>
      <c r="F13" s="78">
        <v>9.1</v>
      </c>
      <c r="G13" s="78">
        <v>8.9</v>
      </c>
      <c r="H13" s="78">
        <v>9.7</v>
      </c>
      <c r="I13" s="78">
        <v>9.4</v>
      </c>
      <c r="J13" s="80">
        <v>10.1</v>
      </c>
    </row>
    <row r="14" spans="1:10" ht="43.5" customHeight="1" thickBot="1">
      <c r="A14" s="88" t="s">
        <v>104</v>
      </c>
      <c r="B14" s="81">
        <v>322.5</v>
      </c>
      <c r="C14" s="81">
        <v>314.1</v>
      </c>
      <c r="D14" s="81">
        <v>311.4</v>
      </c>
      <c r="E14" s="81">
        <v>304.8</v>
      </c>
      <c r="F14" s="81">
        <v>323.8</v>
      </c>
      <c r="G14" s="81">
        <v>313.5</v>
      </c>
      <c r="H14" s="81">
        <v>315.4</v>
      </c>
      <c r="I14" s="81">
        <v>313.2</v>
      </c>
      <c r="J14" s="82">
        <v>314.2</v>
      </c>
    </row>
    <row r="15" ht="15.75">
      <c r="A15" s="76"/>
    </row>
  </sheetData>
  <sheetProtection/>
  <mergeCells count="12">
    <mergeCell ref="H5:H7"/>
    <mergeCell ref="I5:I7"/>
    <mergeCell ref="J5:J7"/>
    <mergeCell ref="A1:J1"/>
    <mergeCell ref="A2:J2"/>
    <mergeCell ref="B5:B7"/>
    <mergeCell ref="A5:A7"/>
    <mergeCell ref="C5:C7"/>
    <mergeCell ref="D5:D7"/>
    <mergeCell ref="E5:E7"/>
    <mergeCell ref="F5:F7"/>
    <mergeCell ref="G5:G7"/>
  </mergeCells>
  <printOptions horizontalCentered="1" verticalCentered="1"/>
  <pageMargins left="0.5118110236220472" right="0.5118110236220472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31"/>
  <sheetViews>
    <sheetView view="pageBreakPreview" zoomScale="75" zoomScaleNormal="85" zoomScaleSheetLayoutView="75" zoomScalePageLayoutView="0" workbookViewId="0" topLeftCell="B1">
      <pane xSplit="1" ySplit="6" topLeftCell="C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N13" sqref="N13"/>
    </sheetView>
  </sheetViews>
  <sheetFormatPr defaultColWidth="9.140625" defaultRowHeight="15"/>
  <cols>
    <col min="1" max="1" width="1.28515625" style="56" hidden="1" customWidth="1"/>
    <col min="2" max="2" width="24.140625" style="56" customWidth="1"/>
    <col min="3" max="3" width="17.8515625" style="56" customWidth="1"/>
    <col min="4" max="4" width="17.140625" style="56" customWidth="1"/>
    <col min="5" max="5" width="17.57421875" style="56" customWidth="1"/>
    <col min="6" max="6" width="16.7109375" style="56" customWidth="1"/>
    <col min="7" max="7" width="9.140625" style="56" customWidth="1"/>
    <col min="8" max="10" width="0" style="56" hidden="1" customWidth="1"/>
    <col min="11" max="16384" width="9.140625" style="56" customWidth="1"/>
  </cols>
  <sheetData>
    <row r="1" s="37" customFormat="1" ht="10.5" customHeight="1">
      <c r="F1" s="38"/>
    </row>
    <row r="2" spans="1:6" s="39" customFormat="1" ht="49.5" customHeight="1">
      <c r="A2" s="138" t="s">
        <v>106</v>
      </c>
      <c r="B2" s="138"/>
      <c r="C2" s="138"/>
      <c r="D2" s="138"/>
      <c r="E2" s="138"/>
      <c r="F2" s="138"/>
    </row>
    <row r="3" spans="1:6" s="39" customFormat="1" ht="16.5" customHeight="1">
      <c r="A3" s="40"/>
      <c r="B3" s="40"/>
      <c r="C3" s="40"/>
      <c r="D3" s="40"/>
      <c r="E3" s="40"/>
      <c r="F3" s="41" t="s">
        <v>45</v>
      </c>
    </row>
    <row r="4" spans="1:6" s="39" customFormat="1" ht="24.75" customHeight="1">
      <c r="A4" s="40"/>
      <c r="B4" s="139"/>
      <c r="C4" s="140" t="s">
        <v>123</v>
      </c>
      <c r="D4" s="140" t="s">
        <v>124</v>
      </c>
      <c r="E4" s="140" t="s">
        <v>46</v>
      </c>
      <c r="F4" s="140"/>
    </row>
    <row r="5" spans="1:6" s="39" customFormat="1" ht="31.5" customHeight="1">
      <c r="A5" s="42"/>
      <c r="B5" s="139"/>
      <c r="C5" s="140"/>
      <c r="D5" s="140"/>
      <c r="E5" s="43" t="s">
        <v>2</v>
      </c>
      <c r="F5" s="44" t="s">
        <v>47</v>
      </c>
    </row>
    <row r="6" spans="2:6" s="126" customFormat="1" ht="13.5" customHeight="1">
      <c r="B6" s="127" t="s">
        <v>17</v>
      </c>
      <c r="C6" s="128">
        <v>1</v>
      </c>
      <c r="D6" s="129">
        <v>2</v>
      </c>
      <c r="E6" s="128">
        <v>3</v>
      </c>
      <c r="F6" s="129">
        <v>4</v>
      </c>
    </row>
    <row r="7" spans="2:10" s="45" customFormat="1" ht="34.5" customHeight="1">
      <c r="B7" s="63" t="s">
        <v>50</v>
      </c>
      <c r="C7" s="46">
        <f>SUM(C8:C31)</f>
        <v>2014</v>
      </c>
      <c r="D7" s="46">
        <f>SUM(D8:D31)</f>
        <v>574</v>
      </c>
      <c r="E7" s="47">
        <f>ROUND(D7/C7*100,1)</f>
        <v>28.5</v>
      </c>
      <c r="F7" s="46">
        <f aca="true" t="shared" si="0" ref="F7:F31">D7-C7</f>
        <v>-1440</v>
      </c>
      <c r="I7" s="48"/>
      <c r="J7" s="48"/>
    </row>
    <row r="8" spans="2:10" s="49" customFormat="1" ht="23.25" customHeight="1">
      <c r="B8" s="64" t="s">
        <v>51</v>
      </c>
      <c r="C8" s="74">
        <v>249</v>
      </c>
      <c r="D8" s="74">
        <v>1</v>
      </c>
      <c r="E8" s="51">
        <f aca="true" t="shared" si="1" ref="E8:E31">ROUND(D8/C8*100,1)</f>
        <v>0.4</v>
      </c>
      <c r="F8" s="50">
        <f t="shared" si="0"/>
        <v>-248</v>
      </c>
      <c r="H8" s="52">
        <f>ROUND(D8/$D$7*100,1)</f>
        <v>0.2</v>
      </c>
      <c r="I8" s="53">
        <f>ROUND(C8/1000,1)</f>
        <v>0.2</v>
      </c>
      <c r="J8" s="53">
        <f>ROUND(D8/1000,1)</f>
        <v>0</v>
      </c>
    </row>
    <row r="9" spans="2:10" s="49" customFormat="1" ht="23.25" customHeight="1">
      <c r="B9" s="64" t="s">
        <v>52</v>
      </c>
      <c r="C9" s="74">
        <v>367</v>
      </c>
      <c r="D9" s="74">
        <v>194</v>
      </c>
      <c r="E9" s="51">
        <f t="shared" si="1"/>
        <v>52.9</v>
      </c>
      <c r="F9" s="50">
        <f t="shared" si="0"/>
        <v>-173</v>
      </c>
      <c r="H9" s="52">
        <f aca="true" t="shared" si="2" ref="H9:H31">ROUND(D9/$D$7*100,1)</f>
        <v>33.8</v>
      </c>
      <c r="I9" s="53">
        <f aca="true" t="shared" si="3" ref="I9:J31">ROUND(C9/1000,1)</f>
        <v>0.4</v>
      </c>
      <c r="J9" s="53">
        <f t="shared" si="3"/>
        <v>0.2</v>
      </c>
    </row>
    <row r="10" spans="2:10" s="49" customFormat="1" ht="23.25" customHeight="1">
      <c r="B10" s="64" t="s">
        <v>53</v>
      </c>
      <c r="C10" s="74">
        <v>421</v>
      </c>
      <c r="D10" s="74">
        <v>83</v>
      </c>
      <c r="E10" s="51">
        <f t="shared" si="1"/>
        <v>19.7</v>
      </c>
      <c r="F10" s="50">
        <f t="shared" si="0"/>
        <v>-338</v>
      </c>
      <c r="H10" s="54">
        <f t="shared" si="2"/>
        <v>14.5</v>
      </c>
      <c r="I10" s="53">
        <f t="shared" si="3"/>
        <v>0.4</v>
      </c>
      <c r="J10" s="53">
        <f t="shared" si="3"/>
        <v>0.1</v>
      </c>
    </row>
    <row r="11" spans="2:10" s="49" customFormat="1" ht="23.25" customHeight="1">
      <c r="B11" s="64" t="s">
        <v>54</v>
      </c>
      <c r="C11" s="74">
        <v>98</v>
      </c>
      <c r="D11" s="74">
        <v>23</v>
      </c>
      <c r="E11" s="51">
        <f t="shared" si="1"/>
        <v>23.5</v>
      </c>
      <c r="F11" s="50">
        <f t="shared" si="0"/>
        <v>-75</v>
      </c>
      <c r="H11" s="52">
        <f t="shared" si="2"/>
        <v>4</v>
      </c>
      <c r="I11" s="53">
        <f t="shared" si="3"/>
        <v>0.1</v>
      </c>
      <c r="J11" s="53">
        <f t="shared" si="3"/>
        <v>0</v>
      </c>
    </row>
    <row r="12" spans="2:10" s="49" customFormat="1" ht="23.25" customHeight="1">
      <c r="B12" s="64" t="s">
        <v>55</v>
      </c>
      <c r="C12" s="74">
        <v>45</v>
      </c>
      <c r="D12" s="74">
        <v>0</v>
      </c>
      <c r="E12" s="51">
        <f t="shared" si="1"/>
        <v>0</v>
      </c>
      <c r="F12" s="50">
        <f t="shared" si="0"/>
        <v>-45</v>
      </c>
      <c r="H12" s="54">
        <f t="shared" si="2"/>
        <v>0</v>
      </c>
      <c r="I12" s="53">
        <f t="shared" si="3"/>
        <v>0</v>
      </c>
      <c r="J12" s="53">
        <f t="shared" si="3"/>
        <v>0</v>
      </c>
    </row>
    <row r="13" spans="2:10" s="49" customFormat="1" ht="23.25" customHeight="1">
      <c r="B13" s="64" t="s">
        <v>56</v>
      </c>
      <c r="C13" s="74">
        <v>90</v>
      </c>
      <c r="D13" s="74">
        <v>35</v>
      </c>
      <c r="E13" s="51">
        <f t="shared" si="1"/>
        <v>38.9</v>
      </c>
      <c r="F13" s="50">
        <f t="shared" si="0"/>
        <v>-55</v>
      </c>
      <c r="H13" s="52">
        <f t="shared" si="2"/>
        <v>6.1</v>
      </c>
      <c r="I13" s="53">
        <f t="shared" si="3"/>
        <v>0.1</v>
      </c>
      <c r="J13" s="53">
        <f t="shared" si="3"/>
        <v>0</v>
      </c>
    </row>
    <row r="14" spans="2:10" s="49" customFormat="1" ht="23.25" customHeight="1">
      <c r="B14" s="64" t="s">
        <v>57</v>
      </c>
      <c r="C14" s="74">
        <v>30</v>
      </c>
      <c r="D14" s="74">
        <v>0</v>
      </c>
      <c r="E14" s="51">
        <f t="shared" si="1"/>
        <v>0</v>
      </c>
      <c r="F14" s="50">
        <f t="shared" si="0"/>
        <v>-30</v>
      </c>
      <c r="H14" s="52">
        <f t="shared" si="2"/>
        <v>0</v>
      </c>
      <c r="I14" s="53">
        <f t="shared" si="3"/>
        <v>0</v>
      </c>
      <c r="J14" s="53">
        <f t="shared" si="3"/>
        <v>0</v>
      </c>
    </row>
    <row r="15" spans="2:10" s="49" customFormat="1" ht="23.25" customHeight="1">
      <c r="B15" s="64" t="s">
        <v>58</v>
      </c>
      <c r="C15" s="74">
        <v>34</v>
      </c>
      <c r="D15" s="74">
        <v>0</v>
      </c>
      <c r="E15" s="51">
        <f t="shared" si="1"/>
        <v>0</v>
      </c>
      <c r="F15" s="50">
        <f t="shared" si="0"/>
        <v>-34</v>
      </c>
      <c r="H15" s="52">
        <f t="shared" si="2"/>
        <v>0</v>
      </c>
      <c r="I15" s="53">
        <f t="shared" si="3"/>
        <v>0</v>
      </c>
      <c r="J15" s="53">
        <f t="shared" si="3"/>
        <v>0</v>
      </c>
    </row>
    <row r="16" spans="2:10" s="49" customFormat="1" ht="23.25" customHeight="1">
      <c r="B16" s="64" t="s">
        <v>59</v>
      </c>
      <c r="C16" s="74">
        <v>89</v>
      </c>
      <c r="D16" s="74">
        <v>42</v>
      </c>
      <c r="E16" s="51">
        <f t="shared" si="1"/>
        <v>47.2</v>
      </c>
      <c r="F16" s="50">
        <f t="shared" si="0"/>
        <v>-47</v>
      </c>
      <c r="H16" s="52">
        <f t="shared" si="2"/>
        <v>7.3</v>
      </c>
      <c r="I16" s="53">
        <f t="shared" si="3"/>
        <v>0.1</v>
      </c>
      <c r="J16" s="53">
        <f t="shared" si="3"/>
        <v>0</v>
      </c>
    </row>
    <row r="17" spans="2:10" s="49" customFormat="1" ht="23.25" customHeight="1">
      <c r="B17" s="64" t="s">
        <v>60</v>
      </c>
      <c r="C17" s="74">
        <v>20</v>
      </c>
      <c r="D17" s="74">
        <v>102</v>
      </c>
      <c r="E17" s="51">
        <f t="shared" si="1"/>
        <v>510</v>
      </c>
      <c r="F17" s="50">
        <f t="shared" si="0"/>
        <v>82</v>
      </c>
      <c r="H17" s="52">
        <f t="shared" si="2"/>
        <v>17.8</v>
      </c>
      <c r="I17" s="53">
        <f t="shared" si="3"/>
        <v>0</v>
      </c>
      <c r="J17" s="53">
        <f t="shared" si="3"/>
        <v>0.1</v>
      </c>
    </row>
    <row r="18" spans="2:10" s="49" customFormat="1" ht="23.25" customHeight="1">
      <c r="B18" s="64" t="s">
        <v>61</v>
      </c>
      <c r="C18" s="74">
        <v>0</v>
      </c>
      <c r="D18" s="74">
        <v>0</v>
      </c>
      <c r="E18" s="51">
        <v>0</v>
      </c>
      <c r="F18" s="50">
        <f t="shared" si="0"/>
        <v>0</v>
      </c>
      <c r="H18" s="52">
        <f t="shared" si="2"/>
        <v>0</v>
      </c>
      <c r="I18" s="53">
        <f t="shared" si="3"/>
        <v>0</v>
      </c>
      <c r="J18" s="53">
        <f t="shared" si="3"/>
        <v>0</v>
      </c>
    </row>
    <row r="19" spans="2:10" s="49" customFormat="1" ht="23.25" customHeight="1">
      <c r="B19" s="64" t="s">
        <v>62</v>
      </c>
      <c r="C19" s="74">
        <v>27</v>
      </c>
      <c r="D19" s="74">
        <v>0</v>
      </c>
      <c r="E19" s="51">
        <f t="shared" si="1"/>
        <v>0</v>
      </c>
      <c r="F19" s="50">
        <f t="shared" si="0"/>
        <v>-27</v>
      </c>
      <c r="H19" s="54">
        <f t="shared" si="2"/>
        <v>0</v>
      </c>
      <c r="I19" s="53">
        <f t="shared" si="3"/>
        <v>0</v>
      </c>
      <c r="J19" s="53">
        <f t="shared" si="3"/>
        <v>0</v>
      </c>
    </row>
    <row r="20" spans="2:10" s="49" customFormat="1" ht="23.25" customHeight="1">
      <c r="B20" s="64" t="s">
        <v>63</v>
      </c>
      <c r="C20" s="74">
        <v>55</v>
      </c>
      <c r="D20" s="74">
        <v>38</v>
      </c>
      <c r="E20" s="51">
        <f t="shared" si="1"/>
        <v>69.1</v>
      </c>
      <c r="F20" s="50">
        <f t="shared" si="0"/>
        <v>-17</v>
      </c>
      <c r="H20" s="54">
        <f t="shared" si="2"/>
        <v>6.6</v>
      </c>
      <c r="I20" s="53">
        <f t="shared" si="3"/>
        <v>0.1</v>
      </c>
      <c r="J20" s="53">
        <f t="shared" si="3"/>
        <v>0</v>
      </c>
    </row>
    <row r="21" spans="2:10" s="49" customFormat="1" ht="23.25" customHeight="1">
      <c r="B21" s="64" t="s">
        <v>64</v>
      </c>
      <c r="C21" s="74">
        <v>0</v>
      </c>
      <c r="D21" s="74">
        <v>0</v>
      </c>
      <c r="E21" s="51" t="e">
        <f t="shared" si="1"/>
        <v>#DIV/0!</v>
      </c>
      <c r="F21" s="50">
        <f t="shared" si="0"/>
        <v>0</v>
      </c>
      <c r="H21" s="54">
        <f t="shared" si="2"/>
        <v>0</v>
      </c>
      <c r="I21" s="53">
        <f t="shared" si="3"/>
        <v>0</v>
      </c>
      <c r="J21" s="53">
        <f t="shared" si="3"/>
        <v>0</v>
      </c>
    </row>
    <row r="22" spans="2:10" s="49" customFormat="1" ht="23.25" customHeight="1">
      <c r="B22" s="64" t="s">
        <v>65</v>
      </c>
      <c r="C22" s="74">
        <v>22</v>
      </c>
      <c r="D22" s="74">
        <v>13</v>
      </c>
      <c r="E22" s="51">
        <f t="shared" si="1"/>
        <v>59.1</v>
      </c>
      <c r="F22" s="50">
        <f t="shared" si="0"/>
        <v>-9</v>
      </c>
      <c r="H22" s="52">
        <f t="shared" si="2"/>
        <v>2.3</v>
      </c>
      <c r="I22" s="53">
        <f t="shared" si="3"/>
        <v>0</v>
      </c>
      <c r="J22" s="53">
        <f t="shared" si="3"/>
        <v>0</v>
      </c>
    </row>
    <row r="23" spans="2:10" s="49" customFormat="1" ht="23.25" customHeight="1">
      <c r="B23" s="64" t="s">
        <v>66</v>
      </c>
      <c r="C23" s="74">
        <v>18</v>
      </c>
      <c r="D23" s="74">
        <v>0</v>
      </c>
      <c r="E23" s="55">
        <f t="shared" si="1"/>
        <v>0</v>
      </c>
      <c r="F23" s="50">
        <f t="shared" si="0"/>
        <v>-18</v>
      </c>
      <c r="H23" s="52">
        <f t="shared" si="2"/>
        <v>0</v>
      </c>
      <c r="I23" s="53">
        <f t="shared" si="3"/>
        <v>0</v>
      </c>
      <c r="J23" s="53">
        <f t="shared" si="3"/>
        <v>0</v>
      </c>
    </row>
    <row r="24" spans="2:10" s="49" customFormat="1" ht="23.25" customHeight="1">
      <c r="B24" s="64" t="s">
        <v>67</v>
      </c>
      <c r="C24" s="74">
        <v>150</v>
      </c>
      <c r="D24" s="74">
        <v>0</v>
      </c>
      <c r="E24" s="51">
        <f t="shared" si="1"/>
        <v>0</v>
      </c>
      <c r="F24" s="50">
        <f t="shared" si="0"/>
        <v>-150</v>
      </c>
      <c r="H24" s="52">
        <f t="shared" si="2"/>
        <v>0</v>
      </c>
      <c r="I24" s="53">
        <f t="shared" si="3"/>
        <v>0.2</v>
      </c>
      <c r="J24" s="53">
        <f t="shared" si="3"/>
        <v>0</v>
      </c>
    </row>
    <row r="25" spans="2:10" s="49" customFormat="1" ht="23.25" customHeight="1">
      <c r="B25" s="64" t="s">
        <v>68</v>
      </c>
      <c r="C25" s="74">
        <v>22</v>
      </c>
      <c r="D25" s="74">
        <v>29</v>
      </c>
      <c r="E25" s="51">
        <f t="shared" si="1"/>
        <v>131.8</v>
      </c>
      <c r="F25" s="50">
        <f t="shared" si="0"/>
        <v>7</v>
      </c>
      <c r="H25" s="52">
        <f t="shared" si="2"/>
        <v>5.1</v>
      </c>
      <c r="I25" s="53">
        <f t="shared" si="3"/>
        <v>0</v>
      </c>
      <c r="J25" s="53">
        <f t="shared" si="3"/>
        <v>0</v>
      </c>
    </row>
    <row r="26" spans="2:10" s="49" customFormat="1" ht="23.25" customHeight="1">
      <c r="B26" s="64" t="s">
        <v>69</v>
      </c>
      <c r="C26" s="74">
        <v>38</v>
      </c>
      <c r="D26" s="74">
        <v>11</v>
      </c>
      <c r="E26" s="51">
        <f t="shared" si="1"/>
        <v>28.9</v>
      </c>
      <c r="F26" s="50">
        <f t="shared" si="0"/>
        <v>-27</v>
      </c>
      <c r="H26" s="52">
        <f t="shared" si="2"/>
        <v>1.9</v>
      </c>
      <c r="I26" s="53">
        <f t="shared" si="3"/>
        <v>0</v>
      </c>
      <c r="J26" s="53">
        <f t="shared" si="3"/>
        <v>0</v>
      </c>
    </row>
    <row r="27" spans="2:10" s="49" customFormat="1" ht="23.25" customHeight="1">
      <c r="B27" s="64" t="s">
        <v>70</v>
      </c>
      <c r="C27" s="74">
        <v>63</v>
      </c>
      <c r="D27" s="74">
        <v>0</v>
      </c>
      <c r="E27" s="51">
        <f t="shared" si="1"/>
        <v>0</v>
      </c>
      <c r="F27" s="50">
        <f t="shared" si="0"/>
        <v>-63</v>
      </c>
      <c r="H27" s="52">
        <f t="shared" si="2"/>
        <v>0</v>
      </c>
      <c r="I27" s="53">
        <f t="shared" si="3"/>
        <v>0.1</v>
      </c>
      <c r="J27" s="53">
        <f t="shared" si="3"/>
        <v>0</v>
      </c>
    </row>
    <row r="28" spans="2:10" s="49" customFormat="1" ht="23.25" customHeight="1">
      <c r="B28" s="64" t="s">
        <v>71</v>
      </c>
      <c r="C28" s="74">
        <v>31</v>
      </c>
      <c r="D28" s="74">
        <v>0</v>
      </c>
      <c r="E28" s="51">
        <f t="shared" si="1"/>
        <v>0</v>
      </c>
      <c r="F28" s="50">
        <f t="shared" si="0"/>
        <v>-31</v>
      </c>
      <c r="H28" s="52">
        <f t="shared" si="2"/>
        <v>0</v>
      </c>
      <c r="I28" s="53">
        <f t="shared" si="3"/>
        <v>0</v>
      </c>
      <c r="J28" s="53">
        <f t="shared" si="3"/>
        <v>0</v>
      </c>
    </row>
    <row r="29" spans="2:10" s="49" customFormat="1" ht="23.25" customHeight="1">
      <c r="B29" s="64" t="s">
        <v>72</v>
      </c>
      <c r="C29" s="74">
        <v>30</v>
      </c>
      <c r="D29" s="74">
        <v>0</v>
      </c>
      <c r="E29" s="51">
        <f t="shared" si="1"/>
        <v>0</v>
      </c>
      <c r="F29" s="50">
        <f t="shared" si="0"/>
        <v>-30</v>
      </c>
      <c r="H29" s="52">
        <f t="shared" si="2"/>
        <v>0</v>
      </c>
      <c r="I29" s="53">
        <f t="shared" si="3"/>
        <v>0</v>
      </c>
      <c r="J29" s="53">
        <f t="shared" si="3"/>
        <v>0</v>
      </c>
    </row>
    <row r="30" spans="2:10" s="49" customFormat="1" ht="23.25" customHeight="1">
      <c r="B30" s="64" t="s">
        <v>73</v>
      </c>
      <c r="C30" s="74">
        <v>82</v>
      </c>
      <c r="D30" s="74">
        <v>3</v>
      </c>
      <c r="E30" s="51">
        <f t="shared" si="1"/>
        <v>3.7</v>
      </c>
      <c r="F30" s="50">
        <f t="shared" si="0"/>
        <v>-79</v>
      </c>
      <c r="H30" s="52">
        <f t="shared" si="2"/>
        <v>0.5</v>
      </c>
      <c r="I30" s="53">
        <f t="shared" si="3"/>
        <v>0.1</v>
      </c>
      <c r="J30" s="53">
        <f t="shared" si="3"/>
        <v>0</v>
      </c>
    </row>
    <row r="31" spans="2:10" s="49" customFormat="1" ht="23.25" customHeight="1">
      <c r="B31" s="64" t="s">
        <v>74</v>
      </c>
      <c r="C31" s="74">
        <v>33</v>
      </c>
      <c r="D31" s="74">
        <v>0</v>
      </c>
      <c r="E31" s="51">
        <f t="shared" si="1"/>
        <v>0</v>
      </c>
      <c r="F31" s="50">
        <f t="shared" si="0"/>
        <v>-33</v>
      </c>
      <c r="H31" s="52">
        <f t="shared" si="2"/>
        <v>0</v>
      </c>
      <c r="I31" s="53">
        <f t="shared" si="3"/>
        <v>0</v>
      </c>
      <c r="J31" s="53">
        <f t="shared" si="3"/>
        <v>0</v>
      </c>
    </row>
  </sheetData>
  <sheetProtection/>
  <mergeCells count="5">
    <mergeCell ref="A2:F2"/>
    <mergeCell ref="B4:B5"/>
    <mergeCell ref="C4:C5"/>
    <mergeCell ref="D4:D5"/>
    <mergeCell ref="E4:F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24"/>
  <sheetViews>
    <sheetView view="pageBreakPreview" zoomScale="75" zoomScaleNormal="75" zoomScaleSheetLayoutView="75" zoomScalePageLayoutView="0" workbookViewId="0" topLeftCell="A1">
      <selection activeCell="I15" sqref="I15"/>
    </sheetView>
  </sheetViews>
  <sheetFormatPr defaultColWidth="9.140625" defaultRowHeight="15"/>
  <cols>
    <col min="1" max="1" width="45.57421875" style="16" customWidth="1"/>
    <col min="2" max="3" width="12.140625" style="16" customWidth="1"/>
    <col min="4" max="4" width="14.28125" style="16" customWidth="1"/>
    <col min="5" max="5" width="15.28125" style="16" customWidth="1"/>
    <col min="6" max="16384" width="9.140625" style="16" customWidth="1"/>
  </cols>
  <sheetData>
    <row r="1" spans="1:5" s="12" customFormat="1" ht="41.25" customHeight="1">
      <c r="A1" s="141" t="s">
        <v>120</v>
      </c>
      <c r="B1" s="141"/>
      <c r="C1" s="141"/>
      <c r="D1" s="141"/>
      <c r="E1" s="141"/>
    </row>
    <row r="2" spans="1:5" s="12" customFormat="1" ht="21.75" customHeight="1">
      <c r="A2" s="142" t="s">
        <v>18</v>
      </c>
      <c r="B2" s="142"/>
      <c r="C2" s="142"/>
      <c r="D2" s="142"/>
      <c r="E2" s="142"/>
    </row>
    <row r="3" spans="1:5" s="14" customFormat="1" ht="14.25" customHeight="1">
      <c r="A3" s="13"/>
      <c r="B3" s="13"/>
      <c r="C3" s="13"/>
      <c r="D3" s="13"/>
      <c r="E3" s="92" t="s">
        <v>108</v>
      </c>
    </row>
    <row r="4" spans="1:5" s="14" customFormat="1" ht="21" customHeight="1">
      <c r="A4" s="143"/>
      <c r="B4" s="140" t="s">
        <v>123</v>
      </c>
      <c r="C4" s="140" t="s">
        <v>124</v>
      </c>
      <c r="D4" s="144" t="s">
        <v>46</v>
      </c>
      <c r="E4" s="144"/>
    </row>
    <row r="5" spans="1:5" s="14" customFormat="1" ht="40.5" customHeight="1">
      <c r="A5" s="143"/>
      <c r="B5" s="140"/>
      <c r="C5" s="140"/>
      <c r="D5" s="58" t="s">
        <v>48</v>
      </c>
      <c r="E5" s="109" t="s">
        <v>2</v>
      </c>
    </row>
    <row r="6" spans="1:5" s="15" customFormat="1" ht="22.5" customHeight="1">
      <c r="A6" s="58" t="s">
        <v>19</v>
      </c>
      <c r="B6" s="60">
        <f>SUM(B7:B22)</f>
        <v>2014</v>
      </c>
      <c r="C6" s="61">
        <f>SUM(C7:C22)</f>
        <v>574</v>
      </c>
      <c r="D6" s="61">
        <f>C6-B6</f>
        <v>-1440</v>
      </c>
      <c r="E6" s="110">
        <f>ROUND(C6/B6*100,1)</f>
        <v>28.5</v>
      </c>
    </row>
    <row r="7" spans="1:5" ht="39.75" customHeight="1">
      <c r="A7" s="111" t="s">
        <v>20</v>
      </c>
      <c r="B7" s="62">
        <v>10</v>
      </c>
      <c r="C7" s="62">
        <v>102</v>
      </c>
      <c r="D7" s="112">
        <f aca="true" t="shared" si="0" ref="D7:D22">C7-B7</f>
        <v>92</v>
      </c>
      <c r="E7" s="113">
        <f aca="true" t="shared" si="1" ref="E7:E22">ROUND(C7/B7*100,1)</f>
        <v>1020</v>
      </c>
    </row>
    <row r="8" spans="1:5" ht="27" customHeight="1">
      <c r="A8" s="111" t="s">
        <v>117</v>
      </c>
      <c r="B8" s="62">
        <v>0</v>
      </c>
      <c r="C8" s="62">
        <v>0</v>
      </c>
      <c r="D8" s="112">
        <f t="shared" si="0"/>
        <v>0</v>
      </c>
      <c r="E8" s="113">
        <v>0</v>
      </c>
    </row>
    <row r="9" spans="1:5" s="17" customFormat="1" ht="27" customHeight="1">
      <c r="A9" s="111" t="s">
        <v>21</v>
      </c>
      <c r="B9" s="62">
        <v>0</v>
      </c>
      <c r="C9" s="62">
        <v>3</v>
      </c>
      <c r="D9" s="112">
        <f t="shared" si="0"/>
        <v>3</v>
      </c>
      <c r="E9" s="113" t="e">
        <f t="shared" si="1"/>
        <v>#DIV/0!</v>
      </c>
    </row>
    <row r="10" spans="1:5" ht="43.5" customHeight="1">
      <c r="A10" s="111" t="s">
        <v>22</v>
      </c>
      <c r="B10" s="62">
        <v>5</v>
      </c>
      <c r="C10" s="62">
        <v>1</v>
      </c>
      <c r="D10" s="112">
        <f t="shared" si="0"/>
        <v>-4</v>
      </c>
      <c r="E10" s="113">
        <f t="shared" si="1"/>
        <v>20</v>
      </c>
    </row>
    <row r="11" spans="1:5" ht="42" customHeight="1">
      <c r="A11" s="111" t="s">
        <v>23</v>
      </c>
      <c r="B11" s="62">
        <v>11</v>
      </c>
      <c r="C11" s="62">
        <v>21</v>
      </c>
      <c r="D11" s="112">
        <f t="shared" si="0"/>
        <v>10</v>
      </c>
      <c r="E11" s="113">
        <f t="shared" si="1"/>
        <v>190.9</v>
      </c>
    </row>
    <row r="12" spans="1:5" ht="38.25" customHeight="1">
      <c r="A12" s="111" t="s">
        <v>24</v>
      </c>
      <c r="B12" s="62">
        <v>0</v>
      </c>
      <c r="C12" s="62">
        <v>0</v>
      </c>
      <c r="D12" s="112">
        <f t="shared" si="0"/>
        <v>0</v>
      </c>
      <c r="E12" s="113" t="e">
        <f t="shared" si="1"/>
        <v>#DIV/0!</v>
      </c>
    </row>
    <row r="13" spans="1:5" ht="28.5" customHeight="1">
      <c r="A13" s="111" t="s">
        <v>25</v>
      </c>
      <c r="B13" s="62">
        <v>2</v>
      </c>
      <c r="C13" s="62">
        <v>60</v>
      </c>
      <c r="D13" s="112">
        <f t="shared" si="0"/>
        <v>58</v>
      </c>
      <c r="E13" s="113">
        <f t="shared" si="1"/>
        <v>3000</v>
      </c>
    </row>
    <row r="14" spans="1:5" ht="28.5" customHeight="1">
      <c r="A14" s="111" t="s">
        <v>26</v>
      </c>
      <c r="B14" s="62">
        <v>8</v>
      </c>
      <c r="C14" s="62">
        <v>0</v>
      </c>
      <c r="D14" s="112">
        <f t="shared" si="0"/>
        <v>-8</v>
      </c>
      <c r="E14" s="113">
        <f t="shared" si="1"/>
        <v>0</v>
      </c>
    </row>
    <row r="15" spans="1:5" ht="28.5" customHeight="1">
      <c r="A15" s="111" t="s">
        <v>27</v>
      </c>
      <c r="B15" s="62">
        <v>0</v>
      </c>
      <c r="C15" s="62">
        <v>29</v>
      </c>
      <c r="D15" s="112">
        <f t="shared" si="0"/>
        <v>29</v>
      </c>
      <c r="E15" s="113" t="e">
        <f t="shared" si="1"/>
        <v>#DIV/0!</v>
      </c>
    </row>
    <row r="16" spans="1:5" ht="37.5" customHeight="1">
      <c r="A16" s="111" t="s">
        <v>28</v>
      </c>
      <c r="B16" s="62">
        <v>1</v>
      </c>
      <c r="C16" s="62">
        <v>58</v>
      </c>
      <c r="D16" s="112">
        <f t="shared" si="0"/>
        <v>57</v>
      </c>
      <c r="E16" s="113">
        <f t="shared" si="1"/>
        <v>5800</v>
      </c>
    </row>
    <row r="17" spans="1:5" ht="37.5" customHeight="1">
      <c r="A17" s="111" t="s">
        <v>29</v>
      </c>
      <c r="B17" s="62">
        <v>340</v>
      </c>
      <c r="C17" s="62">
        <v>134</v>
      </c>
      <c r="D17" s="112">
        <f t="shared" si="0"/>
        <v>-206</v>
      </c>
      <c r="E17" s="113">
        <f t="shared" si="1"/>
        <v>39.4</v>
      </c>
    </row>
    <row r="18" spans="1:5" ht="37.5" customHeight="1">
      <c r="A18" s="111" t="s">
        <v>30</v>
      </c>
      <c r="B18" s="62">
        <v>1534</v>
      </c>
      <c r="C18" s="62">
        <v>117</v>
      </c>
      <c r="D18" s="112">
        <f t="shared" si="0"/>
        <v>-1417</v>
      </c>
      <c r="E18" s="113">
        <f t="shared" si="1"/>
        <v>7.6</v>
      </c>
    </row>
    <row r="19" spans="1:5" ht="30" customHeight="1">
      <c r="A19" s="111" t="s">
        <v>31</v>
      </c>
      <c r="B19" s="62">
        <v>69</v>
      </c>
      <c r="C19" s="62">
        <v>11</v>
      </c>
      <c r="D19" s="112">
        <f t="shared" si="0"/>
        <v>-58</v>
      </c>
      <c r="E19" s="113">
        <f t="shared" si="1"/>
        <v>15.9</v>
      </c>
    </row>
    <row r="20" spans="1:5" ht="35.25" customHeight="1">
      <c r="A20" s="111" t="s">
        <v>32</v>
      </c>
      <c r="B20" s="62">
        <v>34</v>
      </c>
      <c r="C20" s="62">
        <v>38</v>
      </c>
      <c r="D20" s="112">
        <f t="shared" si="0"/>
        <v>4</v>
      </c>
      <c r="E20" s="113">
        <f t="shared" si="1"/>
        <v>111.8</v>
      </c>
    </row>
    <row r="21" spans="1:5" ht="41.25" customHeight="1">
      <c r="A21" s="111" t="s">
        <v>33</v>
      </c>
      <c r="B21" s="62">
        <v>0</v>
      </c>
      <c r="C21" s="62">
        <v>0</v>
      </c>
      <c r="D21" s="112">
        <f t="shared" si="0"/>
        <v>0</v>
      </c>
      <c r="E21" s="113" t="e">
        <f t="shared" si="1"/>
        <v>#DIV/0!</v>
      </c>
    </row>
    <row r="22" spans="1:5" ht="19.5" customHeight="1">
      <c r="A22" s="111" t="s">
        <v>34</v>
      </c>
      <c r="B22" s="62">
        <v>0</v>
      </c>
      <c r="C22" s="62">
        <v>0</v>
      </c>
      <c r="D22" s="112">
        <f t="shared" si="0"/>
        <v>0</v>
      </c>
      <c r="E22" s="113" t="e">
        <f t="shared" si="1"/>
        <v>#DIV/0!</v>
      </c>
    </row>
    <row r="23" spans="1:5" ht="39" customHeight="1">
      <c r="A23" s="18"/>
      <c r="B23" s="18"/>
      <c r="C23" s="18"/>
      <c r="D23" s="18"/>
      <c r="E23" s="18"/>
    </row>
    <row r="24" spans="1:5" ht="38.25" customHeight="1">
      <c r="A24" s="18"/>
      <c r="B24" s="18"/>
      <c r="C24" s="18"/>
      <c r="D24" s="18"/>
      <c r="E24" s="18"/>
    </row>
    <row r="25" ht="22.5" customHeight="1"/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17"/>
  <sheetViews>
    <sheetView view="pageBreakPreview" zoomScale="75" zoomScaleNormal="75" zoomScaleSheetLayoutView="75" zoomScalePageLayoutView="0" workbookViewId="0" topLeftCell="A1">
      <selection activeCell="K6" sqref="K6"/>
    </sheetView>
  </sheetViews>
  <sheetFormatPr defaultColWidth="9.140625" defaultRowHeight="15"/>
  <cols>
    <col min="1" max="1" width="52.8515625" style="16" customWidth="1"/>
    <col min="2" max="3" width="18.00390625" style="16" customWidth="1"/>
    <col min="4" max="5" width="17.421875" style="16" customWidth="1"/>
    <col min="6" max="16384" width="9.140625" style="16" customWidth="1"/>
  </cols>
  <sheetData>
    <row r="1" spans="1:5" s="12" customFormat="1" ht="49.5" customHeight="1">
      <c r="A1" s="145" t="s">
        <v>121</v>
      </c>
      <c r="B1" s="145"/>
      <c r="C1" s="145"/>
      <c r="D1" s="145"/>
      <c r="E1" s="145"/>
    </row>
    <row r="2" spans="1:5" s="12" customFormat="1" ht="20.25" customHeight="1">
      <c r="A2" s="146" t="s">
        <v>35</v>
      </c>
      <c r="B2" s="146"/>
      <c r="C2" s="146"/>
      <c r="D2" s="146"/>
      <c r="E2" s="146"/>
    </row>
    <row r="3" spans="1:5" s="12" customFormat="1" ht="22.5" customHeight="1">
      <c r="A3" s="57"/>
      <c r="B3" s="57"/>
      <c r="C3" s="57"/>
      <c r="D3" s="57"/>
      <c r="E3" s="57" t="s">
        <v>108</v>
      </c>
    </row>
    <row r="4" spans="1:5" s="14" customFormat="1" ht="25.5" customHeight="1">
      <c r="A4" s="143"/>
      <c r="B4" s="140" t="s">
        <v>123</v>
      </c>
      <c r="C4" s="140" t="s">
        <v>124</v>
      </c>
      <c r="D4" s="147" t="s">
        <v>46</v>
      </c>
      <c r="E4" s="147"/>
    </row>
    <row r="5" spans="1:5" s="14" customFormat="1" ht="36.75" customHeight="1">
      <c r="A5" s="143"/>
      <c r="B5" s="140"/>
      <c r="C5" s="140"/>
      <c r="D5" s="59" t="s">
        <v>48</v>
      </c>
      <c r="E5" s="59" t="s">
        <v>2</v>
      </c>
    </row>
    <row r="6" spans="1:5" s="20" customFormat="1" ht="34.5" customHeight="1">
      <c r="A6" s="114" t="s">
        <v>19</v>
      </c>
      <c r="B6" s="19">
        <f>SUM(B7:B15)</f>
        <v>2014</v>
      </c>
      <c r="C6" s="19">
        <f>SUM(C7:C15)</f>
        <v>574</v>
      </c>
      <c r="D6" s="19">
        <f>C6-B6</f>
        <v>-1440</v>
      </c>
      <c r="E6" s="115">
        <f>ROUND(C6/B6*100,1)</f>
        <v>28.5</v>
      </c>
    </row>
    <row r="7" spans="1:5" ht="51" customHeight="1">
      <c r="A7" s="116" t="s">
        <v>36</v>
      </c>
      <c r="B7" s="21">
        <v>458</v>
      </c>
      <c r="C7" s="21">
        <v>109</v>
      </c>
      <c r="D7" s="22">
        <f aca="true" t="shared" si="0" ref="D7:D15">C7-B7</f>
        <v>-349</v>
      </c>
      <c r="E7" s="117">
        <f aca="true" t="shared" si="1" ref="E7:E15">ROUND(C7/B7*100,1)</f>
        <v>23.8</v>
      </c>
    </row>
    <row r="8" spans="1:5" ht="35.25" customHeight="1">
      <c r="A8" s="116" t="s">
        <v>37</v>
      </c>
      <c r="B8" s="21">
        <v>870</v>
      </c>
      <c r="C8" s="21">
        <v>100</v>
      </c>
      <c r="D8" s="22">
        <f t="shared" si="0"/>
        <v>-770</v>
      </c>
      <c r="E8" s="117">
        <f t="shared" si="1"/>
        <v>11.5</v>
      </c>
    </row>
    <row r="9" spans="1:5" s="17" customFormat="1" ht="25.5" customHeight="1">
      <c r="A9" s="116" t="s">
        <v>38</v>
      </c>
      <c r="B9" s="21">
        <v>236</v>
      </c>
      <c r="C9" s="21">
        <v>79</v>
      </c>
      <c r="D9" s="22">
        <f t="shared" si="0"/>
        <v>-157</v>
      </c>
      <c r="E9" s="117">
        <f t="shared" si="1"/>
        <v>33.5</v>
      </c>
    </row>
    <row r="10" spans="1:5" ht="36.75" customHeight="1">
      <c r="A10" s="116" t="s">
        <v>39</v>
      </c>
      <c r="B10" s="21">
        <v>41</v>
      </c>
      <c r="C10" s="21">
        <v>17</v>
      </c>
      <c r="D10" s="22">
        <f t="shared" si="0"/>
        <v>-24</v>
      </c>
      <c r="E10" s="117">
        <f t="shared" si="1"/>
        <v>41.5</v>
      </c>
    </row>
    <row r="11" spans="1:5" ht="28.5" customHeight="1">
      <c r="A11" s="116" t="s">
        <v>40</v>
      </c>
      <c r="B11" s="21">
        <v>36</v>
      </c>
      <c r="C11" s="21">
        <v>11</v>
      </c>
      <c r="D11" s="22">
        <f t="shared" si="0"/>
        <v>-25</v>
      </c>
      <c r="E11" s="117">
        <f t="shared" si="1"/>
        <v>30.6</v>
      </c>
    </row>
    <row r="12" spans="1:5" ht="59.25" customHeight="1">
      <c r="A12" s="116" t="s">
        <v>41</v>
      </c>
      <c r="B12" s="21">
        <v>0</v>
      </c>
      <c r="C12" s="21">
        <v>1</v>
      </c>
      <c r="D12" s="22">
        <f t="shared" si="0"/>
        <v>1</v>
      </c>
      <c r="E12" s="117" t="e">
        <f t="shared" si="1"/>
        <v>#DIV/0!</v>
      </c>
    </row>
    <row r="13" spans="1:5" ht="30.75" customHeight="1">
      <c r="A13" s="116" t="s">
        <v>42</v>
      </c>
      <c r="B13" s="21">
        <v>99</v>
      </c>
      <c r="C13" s="21">
        <v>56</v>
      </c>
      <c r="D13" s="22">
        <f t="shared" si="0"/>
        <v>-43</v>
      </c>
      <c r="E13" s="117">
        <f t="shared" si="1"/>
        <v>56.6</v>
      </c>
    </row>
    <row r="14" spans="1:5" ht="75" customHeight="1">
      <c r="A14" s="116" t="s">
        <v>43</v>
      </c>
      <c r="B14" s="21">
        <v>38</v>
      </c>
      <c r="C14" s="21">
        <v>47</v>
      </c>
      <c r="D14" s="22">
        <f t="shared" si="0"/>
        <v>9</v>
      </c>
      <c r="E14" s="117">
        <f t="shared" si="1"/>
        <v>123.7</v>
      </c>
    </row>
    <row r="15" spans="1:5" ht="33" customHeight="1">
      <c r="A15" s="116" t="s">
        <v>44</v>
      </c>
      <c r="B15" s="21">
        <v>236</v>
      </c>
      <c r="C15" s="21">
        <v>154</v>
      </c>
      <c r="D15" s="22">
        <f t="shared" si="0"/>
        <v>-82</v>
      </c>
      <c r="E15" s="117">
        <f t="shared" si="1"/>
        <v>65.3</v>
      </c>
    </row>
    <row r="16" spans="1:4" ht="12.75">
      <c r="A16" s="18"/>
      <c r="B16" s="18"/>
      <c r="C16" s="18"/>
      <c r="D16" s="18"/>
    </row>
    <row r="17" spans="1:4" ht="12.75">
      <c r="A17" s="18"/>
      <c r="B17" s="18"/>
      <c r="C17" s="18"/>
      <c r="D17" s="18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28"/>
  <sheetViews>
    <sheetView view="pageBreakPreview" zoomScale="75" zoomScaleSheetLayoutView="75" zoomScalePageLayoutView="0" workbookViewId="0" topLeftCell="A1">
      <pane xSplit="1" ySplit="4" topLeftCell="B6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G16" sqref="G16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5" width="10.140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33" customHeight="1">
      <c r="A1" s="151" t="s">
        <v>105</v>
      </c>
      <c r="B1" s="151"/>
      <c r="C1" s="151"/>
      <c r="D1" s="151"/>
      <c r="E1" s="151"/>
    </row>
    <row r="2" spans="1:5" ht="5.25" customHeight="1">
      <c r="A2" s="152"/>
      <c r="B2" s="152"/>
      <c r="C2" s="152"/>
      <c r="D2" s="152"/>
      <c r="E2" s="152"/>
    </row>
    <row r="3" spans="1:6" ht="18" customHeight="1">
      <c r="A3" s="153" t="s">
        <v>0</v>
      </c>
      <c r="B3" s="153" t="s">
        <v>125</v>
      </c>
      <c r="C3" s="153" t="s">
        <v>126</v>
      </c>
      <c r="D3" s="154" t="s">
        <v>1</v>
      </c>
      <c r="E3" s="154"/>
      <c r="F3" s="2"/>
    </row>
    <row r="4" spans="1:6" ht="29.25" customHeight="1">
      <c r="A4" s="153"/>
      <c r="B4" s="153"/>
      <c r="C4" s="153"/>
      <c r="D4" s="11" t="s">
        <v>2</v>
      </c>
      <c r="E4" s="90" t="s">
        <v>107</v>
      </c>
      <c r="F4" s="2"/>
    </row>
    <row r="5" spans="1:6" ht="21" customHeight="1">
      <c r="A5" s="32" t="s">
        <v>77</v>
      </c>
      <c r="B5" s="25">
        <v>22994</v>
      </c>
      <c r="C5" s="25">
        <v>22714</v>
      </c>
      <c r="D5" s="24">
        <f aca="true" t="shared" si="0" ref="D5:D19">ROUND(C5/B5*100,1)</f>
        <v>98.8</v>
      </c>
      <c r="E5" s="72">
        <f aca="true" t="shared" si="1" ref="E5:E19">C5-B5</f>
        <v>-280</v>
      </c>
      <c r="F5" s="1" t="s">
        <v>3</v>
      </c>
    </row>
    <row r="6" spans="1:5" ht="15.75">
      <c r="A6" s="33" t="s">
        <v>4</v>
      </c>
      <c r="B6" s="69">
        <v>6169</v>
      </c>
      <c r="C6" s="69">
        <v>4898</v>
      </c>
      <c r="D6" s="27">
        <f t="shared" si="0"/>
        <v>79.4</v>
      </c>
      <c r="E6" s="65">
        <f t="shared" si="1"/>
        <v>-1271</v>
      </c>
    </row>
    <row r="7" spans="1:7" ht="33" customHeight="1">
      <c r="A7" s="32" t="s">
        <v>78</v>
      </c>
      <c r="B7" s="25">
        <v>3224</v>
      </c>
      <c r="C7" s="31">
        <v>3152</v>
      </c>
      <c r="D7" s="24">
        <f t="shared" si="0"/>
        <v>97.8</v>
      </c>
      <c r="E7" s="72">
        <f t="shared" si="1"/>
        <v>-72</v>
      </c>
      <c r="F7" s="3"/>
      <c r="G7" s="4"/>
    </row>
    <row r="8" spans="1:7" ht="31.5">
      <c r="A8" s="34" t="s">
        <v>79</v>
      </c>
      <c r="B8" s="69">
        <v>1856</v>
      </c>
      <c r="C8" s="70">
        <v>1700</v>
      </c>
      <c r="D8" s="24">
        <f t="shared" si="0"/>
        <v>91.6</v>
      </c>
      <c r="E8" s="72">
        <f t="shared" si="1"/>
        <v>-156</v>
      </c>
      <c r="F8" s="3"/>
      <c r="G8" s="4"/>
    </row>
    <row r="9" spans="1:7" ht="33" customHeight="1">
      <c r="A9" s="35" t="s">
        <v>5</v>
      </c>
      <c r="B9" s="28">
        <v>57.6</v>
      </c>
      <c r="C9" s="28">
        <v>53.9</v>
      </c>
      <c r="D9" s="67" t="s">
        <v>6</v>
      </c>
      <c r="E9" s="91">
        <f t="shared" si="1"/>
        <v>-3.700000000000003</v>
      </c>
      <c r="F9" s="5"/>
      <c r="G9" s="4"/>
    </row>
    <row r="10" spans="1:7" ht="33" customHeight="1">
      <c r="A10" s="33" t="s">
        <v>80</v>
      </c>
      <c r="B10" s="69">
        <v>6</v>
      </c>
      <c r="C10" s="69">
        <v>4</v>
      </c>
      <c r="D10" s="29">
        <f>ROUND(C10/B10*100,1)</f>
        <v>66.7</v>
      </c>
      <c r="E10" s="73">
        <f>C10-B10</f>
        <v>-2</v>
      </c>
      <c r="F10" s="5"/>
      <c r="G10" s="4"/>
    </row>
    <row r="11" spans="1:7" ht="36" customHeight="1">
      <c r="A11" s="33" t="s">
        <v>75</v>
      </c>
      <c r="B11" s="69">
        <v>57</v>
      </c>
      <c r="C11" s="69">
        <v>25</v>
      </c>
      <c r="D11" s="29">
        <f>ROUND(C11/B11*100,1)</f>
        <v>43.9</v>
      </c>
      <c r="E11" s="73">
        <f>C11-B11</f>
        <v>-32</v>
      </c>
      <c r="F11" s="5"/>
      <c r="G11" s="4"/>
    </row>
    <row r="12" spans="1:5" ht="33" customHeight="1">
      <c r="A12" s="33" t="s">
        <v>81</v>
      </c>
      <c r="B12" s="70">
        <v>1388</v>
      </c>
      <c r="C12" s="69">
        <v>1458</v>
      </c>
      <c r="D12" s="27">
        <f t="shared" si="0"/>
        <v>105</v>
      </c>
      <c r="E12" s="65">
        <f t="shared" si="1"/>
        <v>70</v>
      </c>
    </row>
    <row r="13" spans="1:5" ht="16.5" customHeight="1">
      <c r="A13" s="33" t="s">
        <v>82</v>
      </c>
      <c r="B13" s="70">
        <v>427</v>
      </c>
      <c r="C13" s="69">
        <v>504</v>
      </c>
      <c r="D13" s="27">
        <f>ROUND(C13/B13*100,1)</f>
        <v>118</v>
      </c>
      <c r="E13" s="65">
        <f>C13-B13</f>
        <v>77</v>
      </c>
    </row>
    <row r="14" spans="1:5" ht="17.25" customHeight="1">
      <c r="A14" s="33" t="s">
        <v>83</v>
      </c>
      <c r="B14" s="70">
        <v>0</v>
      </c>
      <c r="C14" s="69">
        <v>0</v>
      </c>
      <c r="D14" s="27" t="e">
        <f>ROUND(C14/B14*100,1)</f>
        <v>#DIV/0!</v>
      </c>
      <c r="E14" s="65">
        <f>C14-B14</f>
        <v>0</v>
      </c>
    </row>
    <row r="15" spans="1:6" ht="33.75" customHeight="1">
      <c r="A15" s="32" t="s">
        <v>84</v>
      </c>
      <c r="B15" s="31">
        <v>893</v>
      </c>
      <c r="C15" s="71">
        <v>968</v>
      </c>
      <c r="D15" s="24">
        <f t="shared" si="0"/>
        <v>108.4</v>
      </c>
      <c r="E15" s="72">
        <f t="shared" si="1"/>
        <v>75</v>
      </c>
      <c r="F15" s="6"/>
    </row>
    <row r="16" spans="1:6" ht="31.5">
      <c r="A16" s="33" t="s">
        <v>85</v>
      </c>
      <c r="B16" s="69">
        <v>1796</v>
      </c>
      <c r="C16" s="69">
        <v>1669</v>
      </c>
      <c r="D16" s="30">
        <f t="shared" si="0"/>
        <v>92.9</v>
      </c>
      <c r="E16" s="65">
        <f t="shared" si="1"/>
        <v>-127</v>
      </c>
      <c r="F16" s="7"/>
    </row>
    <row r="17" spans="1:11" ht="15.75">
      <c r="A17" s="32" t="s">
        <v>12</v>
      </c>
      <c r="B17" s="31">
        <v>5683</v>
      </c>
      <c r="C17" s="31">
        <v>6574</v>
      </c>
      <c r="D17" s="24">
        <f t="shared" si="0"/>
        <v>115.7</v>
      </c>
      <c r="E17" s="72">
        <f t="shared" si="1"/>
        <v>891</v>
      </c>
      <c r="F17" s="7"/>
      <c r="K17" s="8"/>
    </row>
    <row r="18" spans="1:6" ht="16.5" customHeight="1">
      <c r="A18" s="33" t="s">
        <v>4</v>
      </c>
      <c r="B18" s="70">
        <v>4240</v>
      </c>
      <c r="C18" s="70">
        <v>4793</v>
      </c>
      <c r="D18" s="27">
        <f t="shared" si="0"/>
        <v>113</v>
      </c>
      <c r="E18" s="65">
        <f t="shared" si="1"/>
        <v>553</v>
      </c>
      <c r="F18" s="7"/>
    </row>
    <row r="19" spans="1:6" ht="37.5" customHeight="1">
      <c r="A19" s="32" t="s">
        <v>119</v>
      </c>
      <c r="B19" s="31">
        <v>1747</v>
      </c>
      <c r="C19" s="25">
        <v>2161</v>
      </c>
      <c r="D19" s="27">
        <f t="shared" si="0"/>
        <v>123.7</v>
      </c>
      <c r="E19" s="65">
        <f t="shared" si="1"/>
        <v>414</v>
      </c>
      <c r="F19" s="7"/>
    </row>
    <row r="20" spans="1:5" ht="9" customHeight="1">
      <c r="A20" s="149" t="s">
        <v>76</v>
      </c>
      <c r="B20" s="149"/>
      <c r="C20" s="149"/>
      <c r="D20" s="149"/>
      <c r="E20" s="149"/>
    </row>
    <row r="21" spans="1:5" ht="21.75" customHeight="1">
      <c r="A21" s="150"/>
      <c r="B21" s="150"/>
      <c r="C21" s="150"/>
      <c r="D21" s="150"/>
      <c r="E21" s="150"/>
    </row>
    <row r="22" spans="1:8" ht="26.25" customHeight="1">
      <c r="A22" s="32" t="s">
        <v>77</v>
      </c>
      <c r="B22" s="31">
        <v>18989</v>
      </c>
      <c r="C22" s="25">
        <v>19274</v>
      </c>
      <c r="D22" s="24">
        <f>ROUND(C22/B22*100,1)</f>
        <v>101.5</v>
      </c>
      <c r="E22" s="72">
        <f>C22-B22</f>
        <v>285</v>
      </c>
      <c r="G22" s="9"/>
      <c r="H22" s="9"/>
    </row>
    <row r="23" spans="1:5" ht="15.75">
      <c r="A23" s="32" t="s">
        <v>109</v>
      </c>
      <c r="B23" s="31">
        <v>14441</v>
      </c>
      <c r="C23" s="25">
        <v>13845</v>
      </c>
      <c r="D23" s="24">
        <f>ROUND(C23/B23*100,1)</f>
        <v>95.9</v>
      </c>
      <c r="E23" s="72">
        <f>C23-B23</f>
        <v>-596</v>
      </c>
    </row>
    <row r="24" spans="1:5" ht="24" customHeight="1">
      <c r="A24" s="32" t="s">
        <v>110</v>
      </c>
      <c r="B24" s="25">
        <v>1735</v>
      </c>
      <c r="C24" s="25">
        <v>2202</v>
      </c>
      <c r="D24" s="24">
        <f>ROUND(C24/B24*100,1)</f>
        <v>126.9</v>
      </c>
      <c r="E24" s="72">
        <f>C24-B24</f>
        <v>467</v>
      </c>
    </row>
    <row r="25" spans="1:5" ht="34.5" customHeight="1">
      <c r="A25" s="32" t="s">
        <v>111</v>
      </c>
      <c r="B25" s="23" t="s">
        <v>6</v>
      </c>
      <c r="C25" s="25">
        <v>1365</v>
      </c>
      <c r="D25" s="67" t="s">
        <v>6</v>
      </c>
      <c r="E25" s="68" t="s">
        <v>6</v>
      </c>
    </row>
    <row r="26" spans="1:10" ht="33" customHeight="1">
      <c r="A26" s="36" t="s">
        <v>7</v>
      </c>
      <c r="B26" s="25">
        <v>3639</v>
      </c>
      <c r="C26" s="25">
        <v>4576</v>
      </c>
      <c r="D26" s="24">
        <f>ROUND(C26/B26*100,1)</f>
        <v>125.7</v>
      </c>
      <c r="E26" s="11">
        <f>C26-B26</f>
        <v>937</v>
      </c>
      <c r="F26" s="7"/>
      <c r="G26" s="7"/>
      <c r="I26" s="7"/>
      <c r="J26" s="10"/>
    </row>
    <row r="27" spans="1:5" ht="24.75" customHeight="1">
      <c r="A27" s="32" t="s">
        <v>8</v>
      </c>
      <c r="B27" s="26">
        <v>11</v>
      </c>
      <c r="C27" s="26">
        <v>9</v>
      </c>
      <c r="D27" s="67" t="s">
        <v>6</v>
      </c>
      <c r="E27" s="66">
        <f>C27-B27</f>
        <v>-2</v>
      </c>
    </row>
    <row r="28" spans="1:5" ht="33" customHeight="1">
      <c r="A28" s="148"/>
      <c r="B28" s="148"/>
      <c r="C28" s="148"/>
      <c r="D28" s="148"/>
      <c r="E28" s="148"/>
    </row>
  </sheetData>
  <sheetProtection/>
  <mergeCells count="8">
    <mergeCell ref="A28:E28"/>
    <mergeCell ref="A20:E21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BI58"/>
  <sheetViews>
    <sheetView tabSelected="1" zoomScalePageLayoutView="0" workbookViewId="0" topLeftCell="AO2">
      <selection activeCell="BA3" sqref="BA3"/>
    </sheetView>
  </sheetViews>
  <sheetFormatPr defaultColWidth="9.140625" defaultRowHeight="15"/>
  <cols>
    <col min="1" max="1" width="19.00390625" style="178" customWidth="1"/>
    <col min="2" max="9" width="6.8515625" style="178" customWidth="1"/>
    <col min="10" max="11" width="7.421875" style="178" customWidth="1"/>
    <col min="12" max="13" width="6.8515625" style="178" customWidth="1"/>
    <col min="14" max="15" width="7.421875" style="178" customWidth="1"/>
    <col min="16" max="17" width="6.8515625" style="178" customWidth="1"/>
    <col min="18" max="19" width="7.421875" style="178" customWidth="1"/>
    <col min="20" max="21" width="6.8515625" style="178" customWidth="1"/>
    <col min="22" max="25" width="7.7109375" style="178" customWidth="1"/>
    <col min="26" max="27" width="7.140625" style="178" customWidth="1"/>
    <col min="28" max="29" width="7.7109375" style="178" customWidth="1"/>
    <col min="30" max="31" width="6.8515625" style="178" customWidth="1"/>
    <col min="32" max="33" width="7.7109375" style="178" customWidth="1"/>
    <col min="34" max="35" width="6.7109375" style="178" customWidth="1"/>
    <col min="36" max="37" width="7.7109375" style="178" customWidth="1"/>
    <col min="38" max="39" width="6.57421875" style="178" customWidth="1"/>
    <col min="40" max="40" width="7.7109375" style="178" customWidth="1"/>
    <col min="41" max="61" width="6.57421875" style="178" customWidth="1"/>
    <col min="62" max="16384" width="9.140625" style="178" customWidth="1"/>
  </cols>
  <sheetData>
    <row r="1" ht="12.75" hidden="1"/>
    <row r="2" spans="1:56" ht="21.75" customHeight="1">
      <c r="A2" s="176"/>
      <c r="B2" s="158" t="s">
        <v>118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P2" s="180"/>
      <c r="AQ2" s="180"/>
      <c r="AR2" s="180"/>
      <c r="AS2" s="180"/>
      <c r="AT2" s="179"/>
      <c r="AV2" s="179"/>
      <c r="AW2" s="179"/>
      <c r="AY2" s="180"/>
      <c r="BD2" s="180"/>
    </row>
    <row r="3" spans="1:61" ht="21.75" customHeight="1">
      <c r="A3" s="181"/>
      <c r="B3" s="159" t="s">
        <v>122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93"/>
      <c r="S3" s="93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0" t="s">
        <v>133</v>
      </c>
      <c r="AP3" s="182"/>
      <c r="AQ3" s="182"/>
      <c r="AR3" s="182"/>
      <c r="AS3" s="182"/>
      <c r="AT3" s="183"/>
      <c r="AU3" s="183"/>
      <c r="AV3" s="183"/>
      <c r="AW3" s="183"/>
      <c r="AX3" s="183"/>
      <c r="AY3" s="183"/>
      <c r="BI3" s="180" t="s">
        <v>133</v>
      </c>
    </row>
    <row r="4" spans="1:61" ht="11.25" customHeight="1">
      <c r="A4" s="160"/>
      <c r="B4" s="157" t="s">
        <v>9</v>
      </c>
      <c r="C4" s="157"/>
      <c r="D4" s="157"/>
      <c r="E4" s="157"/>
      <c r="F4" s="157" t="s">
        <v>10</v>
      </c>
      <c r="G4" s="157"/>
      <c r="H4" s="157"/>
      <c r="I4" s="157"/>
      <c r="J4" s="157" t="s">
        <v>112</v>
      </c>
      <c r="K4" s="157"/>
      <c r="L4" s="157"/>
      <c r="M4" s="157"/>
      <c r="N4" s="157" t="s">
        <v>113</v>
      </c>
      <c r="O4" s="157"/>
      <c r="P4" s="157"/>
      <c r="Q4" s="157"/>
      <c r="R4" s="157" t="s">
        <v>114</v>
      </c>
      <c r="S4" s="157"/>
      <c r="T4" s="157"/>
      <c r="U4" s="157"/>
      <c r="V4" s="173" t="s">
        <v>11</v>
      </c>
      <c r="W4" s="172"/>
      <c r="X4" s="172"/>
      <c r="Y4" s="171"/>
      <c r="Z4" s="161" t="s">
        <v>127</v>
      </c>
      <c r="AA4" s="162"/>
      <c r="AB4" s="162"/>
      <c r="AC4" s="162"/>
      <c r="AD4" s="162"/>
      <c r="AE4" s="162"/>
      <c r="AF4" s="162"/>
      <c r="AG4" s="174"/>
      <c r="AH4" s="157" t="s">
        <v>115</v>
      </c>
      <c r="AI4" s="157"/>
      <c r="AJ4" s="157"/>
      <c r="AK4" s="157"/>
      <c r="AL4" s="175" t="s">
        <v>130</v>
      </c>
      <c r="AM4" s="175"/>
      <c r="AN4" s="175"/>
      <c r="AO4" s="175"/>
      <c r="AP4" s="164" t="s">
        <v>12</v>
      </c>
      <c r="AQ4" s="164"/>
      <c r="AR4" s="164"/>
      <c r="AS4" s="164"/>
      <c r="AT4" s="157" t="s">
        <v>49</v>
      </c>
      <c r="AU4" s="157"/>
      <c r="AV4" s="157"/>
      <c r="AW4" s="157"/>
      <c r="AX4" s="157" t="s">
        <v>13</v>
      </c>
      <c r="AY4" s="157"/>
      <c r="AZ4" s="157"/>
      <c r="BA4" s="157"/>
      <c r="BB4" s="157" t="s">
        <v>116</v>
      </c>
      <c r="BC4" s="157"/>
      <c r="BD4" s="157"/>
      <c r="BE4" s="173" t="s">
        <v>131</v>
      </c>
      <c r="BF4" s="172"/>
      <c r="BG4" s="172"/>
      <c r="BH4" s="172"/>
      <c r="BI4" s="171"/>
    </row>
    <row r="5" spans="1:61" ht="9" customHeight="1">
      <c r="A5" s="160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67"/>
      <c r="W5" s="166"/>
      <c r="X5" s="166"/>
      <c r="Y5" s="165"/>
      <c r="Z5" s="174" t="s">
        <v>128</v>
      </c>
      <c r="AA5" s="164"/>
      <c r="AB5" s="164"/>
      <c r="AC5" s="164"/>
      <c r="AD5" s="173" t="s">
        <v>129</v>
      </c>
      <c r="AE5" s="172"/>
      <c r="AF5" s="172"/>
      <c r="AG5" s="171"/>
      <c r="AH5" s="157"/>
      <c r="AI5" s="157"/>
      <c r="AJ5" s="157"/>
      <c r="AK5" s="157"/>
      <c r="AL5" s="175"/>
      <c r="AM5" s="175"/>
      <c r="AN5" s="175"/>
      <c r="AO5" s="175"/>
      <c r="AP5" s="164"/>
      <c r="AQ5" s="164"/>
      <c r="AR5" s="164"/>
      <c r="AS5" s="164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67"/>
      <c r="BF5" s="166"/>
      <c r="BG5" s="166"/>
      <c r="BH5" s="166"/>
      <c r="BI5" s="165"/>
    </row>
    <row r="6" spans="1:61" ht="44.25" customHeight="1">
      <c r="A6" s="160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70"/>
      <c r="W6" s="169"/>
      <c r="X6" s="169"/>
      <c r="Y6" s="168"/>
      <c r="Z6" s="174"/>
      <c r="AA6" s="164"/>
      <c r="AB6" s="164"/>
      <c r="AC6" s="164"/>
      <c r="AD6" s="170"/>
      <c r="AE6" s="169"/>
      <c r="AF6" s="169"/>
      <c r="AG6" s="168"/>
      <c r="AH6" s="157"/>
      <c r="AI6" s="157"/>
      <c r="AJ6" s="157"/>
      <c r="AK6" s="157"/>
      <c r="AL6" s="175"/>
      <c r="AM6" s="175"/>
      <c r="AN6" s="175"/>
      <c r="AO6" s="175"/>
      <c r="AP6" s="164"/>
      <c r="AQ6" s="164"/>
      <c r="AR6" s="164"/>
      <c r="AS6" s="164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70"/>
      <c r="BF6" s="169"/>
      <c r="BG6" s="169"/>
      <c r="BH6" s="169"/>
      <c r="BI6" s="168"/>
    </row>
    <row r="7" spans="1:61" ht="16.5" customHeight="1">
      <c r="A7" s="160"/>
      <c r="B7" s="156">
        <v>2017</v>
      </c>
      <c r="C7" s="156">
        <v>2018</v>
      </c>
      <c r="D7" s="155" t="s">
        <v>14</v>
      </c>
      <c r="E7" s="155"/>
      <c r="F7" s="156">
        <v>2017</v>
      </c>
      <c r="G7" s="156">
        <v>2018</v>
      </c>
      <c r="H7" s="155" t="s">
        <v>14</v>
      </c>
      <c r="I7" s="155"/>
      <c r="J7" s="156">
        <v>2017</v>
      </c>
      <c r="K7" s="156">
        <v>2018</v>
      </c>
      <c r="L7" s="155" t="s">
        <v>14</v>
      </c>
      <c r="M7" s="155"/>
      <c r="N7" s="156">
        <v>2017</v>
      </c>
      <c r="O7" s="156">
        <v>2018</v>
      </c>
      <c r="P7" s="155" t="s">
        <v>14</v>
      </c>
      <c r="Q7" s="155"/>
      <c r="R7" s="156">
        <v>2017</v>
      </c>
      <c r="S7" s="156">
        <v>2018</v>
      </c>
      <c r="T7" s="155" t="s">
        <v>14</v>
      </c>
      <c r="U7" s="155"/>
      <c r="V7" s="156">
        <v>2017</v>
      </c>
      <c r="W7" s="156">
        <v>2018</v>
      </c>
      <c r="X7" s="155" t="s">
        <v>14</v>
      </c>
      <c r="Y7" s="155"/>
      <c r="Z7" s="156">
        <v>2017</v>
      </c>
      <c r="AA7" s="156">
        <v>2018</v>
      </c>
      <c r="AB7" s="155" t="s">
        <v>14</v>
      </c>
      <c r="AC7" s="155"/>
      <c r="AD7" s="156">
        <v>2017</v>
      </c>
      <c r="AE7" s="156">
        <v>2018</v>
      </c>
      <c r="AF7" s="155" t="s">
        <v>14</v>
      </c>
      <c r="AG7" s="155"/>
      <c r="AH7" s="156">
        <v>2017</v>
      </c>
      <c r="AI7" s="156">
        <v>2018</v>
      </c>
      <c r="AJ7" s="155" t="s">
        <v>14</v>
      </c>
      <c r="AK7" s="155"/>
      <c r="AL7" s="156">
        <v>2017</v>
      </c>
      <c r="AM7" s="156">
        <v>2018</v>
      </c>
      <c r="AN7" s="155" t="s">
        <v>14</v>
      </c>
      <c r="AO7" s="155"/>
      <c r="AP7" s="156">
        <v>2017</v>
      </c>
      <c r="AQ7" s="156">
        <v>2018</v>
      </c>
      <c r="AR7" s="155" t="s">
        <v>14</v>
      </c>
      <c r="AS7" s="155"/>
      <c r="AT7" s="156">
        <v>2017</v>
      </c>
      <c r="AU7" s="156">
        <v>2018</v>
      </c>
      <c r="AV7" s="155" t="s">
        <v>14</v>
      </c>
      <c r="AW7" s="155"/>
      <c r="AX7" s="156">
        <v>2017</v>
      </c>
      <c r="AY7" s="156">
        <v>2018</v>
      </c>
      <c r="AZ7" s="155" t="s">
        <v>14</v>
      </c>
      <c r="BA7" s="155"/>
      <c r="BB7" s="156">
        <v>2017</v>
      </c>
      <c r="BC7" s="156">
        <v>2018</v>
      </c>
      <c r="BD7" s="155" t="s">
        <v>16</v>
      </c>
      <c r="BE7" s="156">
        <v>2017</v>
      </c>
      <c r="BF7" s="156">
        <v>2018</v>
      </c>
      <c r="BG7" s="155" t="s">
        <v>14</v>
      </c>
      <c r="BH7" s="155"/>
      <c r="BI7" s="163" t="s">
        <v>132</v>
      </c>
    </row>
    <row r="8" spans="1:61" ht="9" customHeight="1">
      <c r="A8" s="160"/>
      <c r="B8" s="156"/>
      <c r="C8" s="156"/>
      <c r="D8" s="155"/>
      <c r="E8" s="155"/>
      <c r="F8" s="156"/>
      <c r="G8" s="156"/>
      <c r="H8" s="155"/>
      <c r="I8" s="155"/>
      <c r="J8" s="156"/>
      <c r="K8" s="156"/>
      <c r="L8" s="155"/>
      <c r="M8" s="155"/>
      <c r="N8" s="156"/>
      <c r="O8" s="156"/>
      <c r="P8" s="155"/>
      <c r="Q8" s="155"/>
      <c r="R8" s="156"/>
      <c r="S8" s="156"/>
      <c r="T8" s="155"/>
      <c r="U8" s="155"/>
      <c r="V8" s="156"/>
      <c r="W8" s="156"/>
      <c r="X8" s="155"/>
      <c r="Y8" s="155"/>
      <c r="Z8" s="156"/>
      <c r="AA8" s="156"/>
      <c r="AB8" s="155"/>
      <c r="AC8" s="155"/>
      <c r="AD8" s="156"/>
      <c r="AE8" s="156"/>
      <c r="AF8" s="155"/>
      <c r="AG8" s="155"/>
      <c r="AH8" s="156"/>
      <c r="AI8" s="156"/>
      <c r="AJ8" s="155"/>
      <c r="AK8" s="155"/>
      <c r="AL8" s="156"/>
      <c r="AM8" s="156"/>
      <c r="AN8" s="155"/>
      <c r="AO8" s="155"/>
      <c r="AP8" s="156"/>
      <c r="AQ8" s="156"/>
      <c r="AR8" s="155"/>
      <c r="AS8" s="155"/>
      <c r="AT8" s="156"/>
      <c r="AU8" s="156"/>
      <c r="AV8" s="155"/>
      <c r="AW8" s="155"/>
      <c r="AX8" s="156"/>
      <c r="AY8" s="156"/>
      <c r="AZ8" s="155"/>
      <c r="BA8" s="155"/>
      <c r="BB8" s="156"/>
      <c r="BC8" s="156"/>
      <c r="BD8" s="155"/>
      <c r="BE8" s="156"/>
      <c r="BF8" s="156"/>
      <c r="BG8" s="155"/>
      <c r="BH8" s="155"/>
      <c r="BI8" s="163"/>
    </row>
    <row r="9" spans="1:61" s="94" customFormat="1" ht="13.5" customHeight="1">
      <c r="A9" s="160"/>
      <c r="B9" s="156"/>
      <c r="C9" s="156"/>
      <c r="D9" s="188" t="s">
        <v>2</v>
      </c>
      <c r="E9" s="188" t="s">
        <v>15</v>
      </c>
      <c r="F9" s="156"/>
      <c r="G9" s="156"/>
      <c r="H9" s="188" t="s">
        <v>2</v>
      </c>
      <c r="I9" s="188" t="s">
        <v>15</v>
      </c>
      <c r="J9" s="156"/>
      <c r="K9" s="156"/>
      <c r="L9" s="188" t="s">
        <v>2</v>
      </c>
      <c r="M9" s="188" t="s">
        <v>15</v>
      </c>
      <c r="N9" s="156"/>
      <c r="O9" s="156"/>
      <c r="P9" s="188" t="s">
        <v>2</v>
      </c>
      <c r="Q9" s="188" t="s">
        <v>15</v>
      </c>
      <c r="R9" s="156"/>
      <c r="S9" s="156"/>
      <c r="T9" s="188" t="s">
        <v>2</v>
      </c>
      <c r="U9" s="188" t="s">
        <v>15</v>
      </c>
      <c r="V9" s="156"/>
      <c r="W9" s="156"/>
      <c r="X9" s="188" t="s">
        <v>2</v>
      </c>
      <c r="Y9" s="188" t="s">
        <v>15</v>
      </c>
      <c r="Z9" s="156"/>
      <c r="AA9" s="156"/>
      <c r="AB9" s="188" t="s">
        <v>2</v>
      </c>
      <c r="AC9" s="188" t="s">
        <v>15</v>
      </c>
      <c r="AD9" s="156"/>
      <c r="AE9" s="156"/>
      <c r="AF9" s="188" t="s">
        <v>2</v>
      </c>
      <c r="AG9" s="188" t="s">
        <v>15</v>
      </c>
      <c r="AH9" s="156"/>
      <c r="AI9" s="156"/>
      <c r="AJ9" s="188" t="s">
        <v>2</v>
      </c>
      <c r="AK9" s="188" t="s">
        <v>15</v>
      </c>
      <c r="AL9" s="156"/>
      <c r="AM9" s="156"/>
      <c r="AN9" s="188" t="s">
        <v>2</v>
      </c>
      <c r="AO9" s="188" t="s">
        <v>15</v>
      </c>
      <c r="AP9" s="156"/>
      <c r="AQ9" s="156"/>
      <c r="AR9" s="188" t="s">
        <v>2</v>
      </c>
      <c r="AS9" s="188" t="s">
        <v>15</v>
      </c>
      <c r="AT9" s="156"/>
      <c r="AU9" s="156"/>
      <c r="AV9" s="188" t="s">
        <v>2</v>
      </c>
      <c r="AW9" s="188" t="s">
        <v>15</v>
      </c>
      <c r="AX9" s="156"/>
      <c r="AY9" s="156"/>
      <c r="AZ9" s="188" t="s">
        <v>2</v>
      </c>
      <c r="BA9" s="188" t="s">
        <v>15</v>
      </c>
      <c r="BB9" s="156"/>
      <c r="BC9" s="156"/>
      <c r="BD9" s="155"/>
      <c r="BE9" s="156"/>
      <c r="BF9" s="156"/>
      <c r="BG9" s="188" t="s">
        <v>2</v>
      </c>
      <c r="BH9" s="188" t="s">
        <v>15</v>
      </c>
      <c r="BI9" s="163"/>
    </row>
    <row r="10" spans="1:61" ht="12.75" customHeight="1">
      <c r="A10" s="185" t="s">
        <v>17</v>
      </c>
      <c r="B10" s="185">
        <v>1</v>
      </c>
      <c r="C10" s="185">
        <v>2</v>
      </c>
      <c r="D10" s="185">
        <v>3</v>
      </c>
      <c r="E10" s="185">
        <v>4</v>
      </c>
      <c r="F10" s="185">
        <v>5</v>
      </c>
      <c r="G10" s="185">
        <v>6</v>
      </c>
      <c r="H10" s="185">
        <v>7</v>
      </c>
      <c r="I10" s="185">
        <v>8</v>
      </c>
      <c r="J10" s="185">
        <v>9</v>
      </c>
      <c r="K10" s="185">
        <v>10</v>
      </c>
      <c r="L10" s="185">
        <v>11</v>
      </c>
      <c r="M10" s="185">
        <v>12</v>
      </c>
      <c r="N10" s="185">
        <v>13</v>
      </c>
      <c r="O10" s="185">
        <v>14</v>
      </c>
      <c r="P10" s="185">
        <v>15</v>
      </c>
      <c r="Q10" s="185">
        <v>16</v>
      </c>
      <c r="R10" s="185">
        <v>17</v>
      </c>
      <c r="S10" s="185">
        <v>18</v>
      </c>
      <c r="T10" s="185">
        <v>19</v>
      </c>
      <c r="U10" s="185">
        <v>20</v>
      </c>
      <c r="V10" s="185">
        <v>21</v>
      </c>
      <c r="W10" s="185">
        <v>22</v>
      </c>
      <c r="X10" s="185">
        <v>23</v>
      </c>
      <c r="Y10" s="185">
        <v>24</v>
      </c>
      <c r="Z10" s="185">
        <v>25</v>
      </c>
      <c r="AA10" s="185">
        <v>26</v>
      </c>
      <c r="AB10" s="185">
        <v>27</v>
      </c>
      <c r="AC10" s="185">
        <v>28</v>
      </c>
      <c r="AD10" s="185">
        <v>29</v>
      </c>
      <c r="AE10" s="185">
        <v>30</v>
      </c>
      <c r="AF10" s="185">
        <v>31</v>
      </c>
      <c r="AG10" s="185">
        <v>32</v>
      </c>
      <c r="AH10" s="185">
        <v>33</v>
      </c>
      <c r="AI10" s="185">
        <v>34</v>
      </c>
      <c r="AJ10" s="185">
        <v>35</v>
      </c>
      <c r="AK10" s="185">
        <v>36</v>
      </c>
      <c r="AL10" s="185">
        <v>37</v>
      </c>
      <c r="AM10" s="185">
        <v>38</v>
      </c>
      <c r="AN10" s="185">
        <v>39</v>
      </c>
      <c r="AO10" s="185">
        <v>40</v>
      </c>
      <c r="AP10" s="185">
        <v>41</v>
      </c>
      <c r="AQ10" s="185">
        <v>42</v>
      </c>
      <c r="AR10" s="185">
        <v>43</v>
      </c>
      <c r="AS10" s="185">
        <v>44</v>
      </c>
      <c r="AT10" s="185">
        <v>45</v>
      </c>
      <c r="AU10" s="185">
        <v>46</v>
      </c>
      <c r="AV10" s="185">
        <v>47</v>
      </c>
      <c r="AW10" s="185">
        <v>48</v>
      </c>
      <c r="AX10" s="185">
        <v>49</v>
      </c>
      <c r="AY10" s="185">
        <v>50</v>
      </c>
      <c r="AZ10" s="185">
        <v>51</v>
      </c>
      <c r="BA10" s="185">
        <v>52</v>
      </c>
      <c r="BB10" s="185">
        <v>53</v>
      </c>
      <c r="BC10" s="185">
        <v>54</v>
      </c>
      <c r="BD10" s="185">
        <v>55</v>
      </c>
      <c r="BE10" s="185">
        <v>56</v>
      </c>
      <c r="BF10" s="185">
        <v>57</v>
      </c>
      <c r="BG10" s="185">
        <v>58</v>
      </c>
      <c r="BH10" s="185">
        <v>59</v>
      </c>
      <c r="BI10" s="185">
        <v>60</v>
      </c>
    </row>
    <row r="11" spans="1:61" s="124" customFormat="1" ht="30" customHeight="1">
      <c r="A11" s="63" t="s">
        <v>50</v>
      </c>
      <c r="B11" s="118">
        <v>22994</v>
      </c>
      <c r="C11" s="118">
        <v>22714</v>
      </c>
      <c r="D11" s="119">
        <v>98.8</v>
      </c>
      <c r="E11" s="120">
        <v>-280</v>
      </c>
      <c r="F11" s="118">
        <v>6169</v>
      </c>
      <c r="G11" s="118">
        <v>4898</v>
      </c>
      <c r="H11" s="119">
        <v>79.4</v>
      </c>
      <c r="I11" s="118">
        <v>-1271</v>
      </c>
      <c r="J11" s="118">
        <v>3224</v>
      </c>
      <c r="K11" s="118">
        <v>3152</v>
      </c>
      <c r="L11" s="119">
        <v>97.8</v>
      </c>
      <c r="M11" s="118">
        <v>-72</v>
      </c>
      <c r="N11" s="118">
        <v>1856</v>
      </c>
      <c r="O11" s="118">
        <v>1700</v>
      </c>
      <c r="P11" s="119">
        <v>91.6</v>
      </c>
      <c r="Q11" s="118">
        <v>-156</v>
      </c>
      <c r="R11" s="118">
        <v>1388</v>
      </c>
      <c r="S11" s="118">
        <v>1458</v>
      </c>
      <c r="T11" s="119">
        <v>105</v>
      </c>
      <c r="U11" s="118">
        <v>70</v>
      </c>
      <c r="V11" s="118">
        <v>24941</v>
      </c>
      <c r="W11" s="118">
        <v>27824</v>
      </c>
      <c r="X11" s="119">
        <v>111.6</v>
      </c>
      <c r="Y11" s="118">
        <v>2883</v>
      </c>
      <c r="Z11" s="118">
        <v>18605</v>
      </c>
      <c r="AA11" s="118">
        <v>19002</v>
      </c>
      <c r="AB11" s="119">
        <v>102.1</v>
      </c>
      <c r="AC11" s="118">
        <v>397</v>
      </c>
      <c r="AD11" s="118">
        <v>1509</v>
      </c>
      <c r="AE11" s="118">
        <v>3039</v>
      </c>
      <c r="AF11" s="119">
        <v>201.4</v>
      </c>
      <c r="AG11" s="118">
        <v>1530</v>
      </c>
      <c r="AH11" s="118">
        <v>893</v>
      </c>
      <c r="AI11" s="120">
        <v>968</v>
      </c>
      <c r="AJ11" s="119">
        <v>108.4</v>
      </c>
      <c r="AK11" s="184">
        <v>75</v>
      </c>
      <c r="AL11" s="118">
        <f>SUM(AL12:AL35)</f>
        <v>1796</v>
      </c>
      <c r="AM11" s="118">
        <f aca="true" t="shared" si="0" ref="AM11:AS11">SUM(AM12:AM35)</f>
        <v>1669</v>
      </c>
      <c r="AN11" s="121">
        <f>AM11/AL11*100</f>
        <v>92.92873051224944</v>
      </c>
      <c r="AO11" s="118">
        <f>AM11-AL11</f>
        <v>-127</v>
      </c>
      <c r="AP11" s="118">
        <f t="shared" si="0"/>
        <v>5683</v>
      </c>
      <c r="AQ11" s="118">
        <f t="shared" si="0"/>
        <v>6574</v>
      </c>
      <c r="AR11" s="121">
        <f>AQ11/AP11*100</f>
        <v>115.67833890550764</v>
      </c>
      <c r="AS11" s="118">
        <f>AQ11-AP11</f>
        <v>891</v>
      </c>
      <c r="AT11" s="118">
        <v>18989</v>
      </c>
      <c r="AU11" s="118">
        <v>19274</v>
      </c>
      <c r="AV11" s="119">
        <v>101.5</v>
      </c>
      <c r="AW11" s="118">
        <v>285</v>
      </c>
      <c r="AX11" s="118">
        <v>14441</v>
      </c>
      <c r="AY11" s="118">
        <v>13845</v>
      </c>
      <c r="AZ11" s="119">
        <v>95.9</v>
      </c>
      <c r="BA11" s="118">
        <v>-596</v>
      </c>
      <c r="BB11" s="122">
        <v>1747.37</v>
      </c>
      <c r="BC11" s="123">
        <v>2161</v>
      </c>
      <c r="BD11" s="118">
        <v>413.6300000000001</v>
      </c>
      <c r="BE11" s="191">
        <v>1735</v>
      </c>
      <c r="BF11" s="191">
        <v>2202</v>
      </c>
      <c r="BG11" s="119">
        <v>126.9164265129683</v>
      </c>
      <c r="BH11" s="191">
        <v>467</v>
      </c>
      <c r="BI11" s="191">
        <v>1365</v>
      </c>
    </row>
    <row r="12" spans="1:61" ht="18" customHeight="1">
      <c r="A12" s="95" t="s">
        <v>51</v>
      </c>
      <c r="B12" s="104">
        <v>691</v>
      </c>
      <c r="C12" s="104">
        <v>655</v>
      </c>
      <c r="D12" s="96">
        <v>94.8</v>
      </c>
      <c r="E12" s="97">
        <v>-36</v>
      </c>
      <c r="F12" s="104">
        <v>195</v>
      </c>
      <c r="G12" s="104">
        <v>211</v>
      </c>
      <c r="H12" s="96">
        <v>108.2</v>
      </c>
      <c r="I12" s="98">
        <v>16</v>
      </c>
      <c r="J12" s="104">
        <v>283</v>
      </c>
      <c r="K12" s="104">
        <v>298</v>
      </c>
      <c r="L12" s="96">
        <v>105.3</v>
      </c>
      <c r="M12" s="98">
        <v>15</v>
      </c>
      <c r="N12" s="104">
        <v>209</v>
      </c>
      <c r="O12" s="104">
        <v>210</v>
      </c>
      <c r="P12" s="96">
        <v>100.5</v>
      </c>
      <c r="Q12" s="98">
        <v>1</v>
      </c>
      <c r="R12" s="104">
        <v>46</v>
      </c>
      <c r="S12" s="104">
        <v>55</v>
      </c>
      <c r="T12" s="96">
        <v>119.6</v>
      </c>
      <c r="U12" s="98">
        <v>9</v>
      </c>
      <c r="V12" s="192">
        <v>1407</v>
      </c>
      <c r="W12" s="192">
        <v>1432</v>
      </c>
      <c r="X12" s="96">
        <v>101.8</v>
      </c>
      <c r="Y12" s="98">
        <v>25</v>
      </c>
      <c r="Z12" s="192">
        <v>584</v>
      </c>
      <c r="AA12" s="192">
        <v>595</v>
      </c>
      <c r="AB12" s="96">
        <v>101.9</v>
      </c>
      <c r="AC12" s="98">
        <v>11</v>
      </c>
      <c r="AD12" s="192">
        <v>261</v>
      </c>
      <c r="AE12" s="192">
        <v>247</v>
      </c>
      <c r="AF12" s="96">
        <v>94.6</v>
      </c>
      <c r="AG12" s="98">
        <v>-14</v>
      </c>
      <c r="AH12" s="104">
        <v>32</v>
      </c>
      <c r="AI12" s="104">
        <v>38</v>
      </c>
      <c r="AJ12" s="96">
        <v>118.8</v>
      </c>
      <c r="AK12" s="100">
        <v>6</v>
      </c>
      <c r="AL12" s="189">
        <v>188</v>
      </c>
      <c r="AM12" s="189">
        <v>182</v>
      </c>
      <c r="AN12" s="99">
        <f aca="true" t="shared" si="1" ref="AN12:AN35">AM12/AL12*100</f>
        <v>96.80851063829788</v>
      </c>
      <c r="AO12" s="98">
        <f aca="true" t="shared" si="2" ref="AO12:AO35">AM12-AL12</f>
        <v>-6</v>
      </c>
      <c r="AP12" s="189">
        <v>797</v>
      </c>
      <c r="AQ12" s="189">
        <v>1061</v>
      </c>
      <c r="AR12" s="99">
        <f aca="true" t="shared" si="3" ref="AR12:AR35">AQ12/AP12*100</f>
        <v>133.1242158092848</v>
      </c>
      <c r="AS12" s="98">
        <f aca="true" t="shared" si="4" ref="AS12:AS35">AQ12-AP12</f>
        <v>264</v>
      </c>
      <c r="AT12" s="105">
        <v>514</v>
      </c>
      <c r="AU12" s="104">
        <v>504</v>
      </c>
      <c r="AV12" s="96">
        <v>98.1</v>
      </c>
      <c r="AW12" s="98">
        <v>-10</v>
      </c>
      <c r="AX12" s="105">
        <v>419</v>
      </c>
      <c r="AY12" s="104">
        <v>429</v>
      </c>
      <c r="AZ12" s="96">
        <v>102.4</v>
      </c>
      <c r="BA12" s="98">
        <v>10</v>
      </c>
      <c r="BB12" s="125">
        <v>2471.882640586797</v>
      </c>
      <c r="BC12" s="125">
        <v>3213.9303482587065</v>
      </c>
      <c r="BD12" s="98">
        <v>742.0477076719094</v>
      </c>
      <c r="BE12" s="189">
        <v>220</v>
      </c>
      <c r="BF12" s="189">
        <v>326</v>
      </c>
      <c r="BG12" s="96">
        <v>148.1818181818182</v>
      </c>
      <c r="BH12" s="190">
        <v>106</v>
      </c>
      <c r="BI12" s="190">
        <v>407</v>
      </c>
    </row>
    <row r="13" spans="1:61" ht="18" customHeight="1">
      <c r="A13" s="95" t="s">
        <v>52</v>
      </c>
      <c r="B13" s="104">
        <v>1051</v>
      </c>
      <c r="C13" s="104">
        <v>1075</v>
      </c>
      <c r="D13" s="96">
        <v>102.3</v>
      </c>
      <c r="E13" s="97">
        <v>24</v>
      </c>
      <c r="F13" s="104">
        <v>272</v>
      </c>
      <c r="G13" s="104">
        <v>364</v>
      </c>
      <c r="H13" s="96">
        <v>133.8</v>
      </c>
      <c r="I13" s="98">
        <v>92</v>
      </c>
      <c r="J13" s="104">
        <v>307</v>
      </c>
      <c r="K13" s="104">
        <v>325</v>
      </c>
      <c r="L13" s="96">
        <v>105.9</v>
      </c>
      <c r="M13" s="98">
        <v>18</v>
      </c>
      <c r="N13" s="104">
        <v>173</v>
      </c>
      <c r="O13" s="104">
        <v>173</v>
      </c>
      <c r="P13" s="96">
        <v>100</v>
      </c>
      <c r="Q13" s="98">
        <v>0</v>
      </c>
      <c r="R13" s="104">
        <v>96</v>
      </c>
      <c r="S13" s="104">
        <v>108</v>
      </c>
      <c r="T13" s="96">
        <v>112.5</v>
      </c>
      <c r="U13" s="98">
        <v>12</v>
      </c>
      <c r="V13" s="192">
        <v>1058</v>
      </c>
      <c r="W13" s="192">
        <v>1839</v>
      </c>
      <c r="X13" s="96">
        <v>173.8</v>
      </c>
      <c r="Y13" s="98">
        <v>781</v>
      </c>
      <c r="Z13" s="192">
        <v>680</v>
      </c>
      <c r="AA13" s="192">
        <v>1017</v>
      </c>
      <c r="AB13" s="96">
        <v>149.6</v>
      </c>
      <c r="AC13" s="98">
        <v>337</v>
      </c>
      <c r="AD13" s="192">
        <v>88</v>
      </c>
      <c r="AE13" s="192">
        <v>216</v>
      </c>
      <c r="AF13" s="96">
        <v>245.5</v>
      </c>
      <c r="AG13" s="98">
        <v>128</v>
      </c>
      <c r="AH13" s="104">
        <v>51</v>
      </c>
      <c r="AI13" s="104">
        <v>51</v>
      </c>
      <c r="AJ13" s="96">
        <v>100</v>
      </c>
      <c r="AK13" s="100">
        <v>0</v>
      </c>
      <c r="AL13" s="189">
        <v>203</v>
      </c>
      <c r="AM13" s="189">
        <v>202</v>
      </c>
      <c r="AN13" s="99">
        <f t="shared" si="1"/>
        <v>99.50738916256158</v>
      </c>
      <c r="AO13" s="98">
        <f t="shared" si="2"/>
        <v>-1</v>
      </c>
      <c r="AP13" s="189">
        <v>784</v>
      </c>
      <c r="AQ13" s="189">
        <v>1072</v>
      </c>
      <c r="AR13" s="99">
        <f t="shared" si="3"/>
        <v>136.73469387755102</v>
      </c>
      <c r="AS13" s="98">
        <f t="shared" si="4"/>
        <v>288</v>
      </c>
      <c r="AT13" s="105">
        <v>758</v>
      </c>
      <c r="AU13" s="104">
        <v>808</v>
      </c>
      <c r="AV13" s="96">
        <v>106.6</v>
      </c>
      <c r="AW13" s="98">
        <v>50</v>
      </c>
      <c r="AX13" s="105">
        <v>585</v>
      </c>
      <c r="AY13" s="104">
        <v>599</v>
      </c>
      <c r="AZ13" s="96">
        <v>102.4</v>
      </c>
      <c r="BA13" s="98">
        <v>14</v>
      </c>
      <c r="BB13" s="125">
        <v>2298.0392156862745</v>
      </c>
      <c r="BC13" s="125">
        <v>2983.445945945946</v>
      </c>
      <c r="BD13" s="98">
        <v>685.4067302596713</v>
      </c>
      <c r="BE13" s="189">
        <v>334</v>
      </c>
      <c r="BF13" s="189">
        <v>342</v>
      </c>
      <c r="BG13" s="96">
        <v>102.39520958083833</v>
      </c>
      <c r="BH13" s="190">
        <v>8</v>
      </c>
      <c r="BI13" s="190">
        <v>212</v>
      </c>
    </row>
    <row r="14" spans="1:61" ht="18" customHeight="1">
      <c r="A14" s="95" t="s">
        <v>53</v>
      </c>
      <c r="B14" s="104">
        <v>1088</v>
      </c>
      <c r="C14" s="104">
        <v>876</v>
      </c>
      <c r="D14" s="96">
        <v>80.5</v>
      </c>
      <c r="E14" s="97">
        <v>-212</v>
      </c>
      <c r="F14" s="104">
        <v>270</v>
      </c>
      <c r="G14" s="104">
        <v>229</v>
      </c>
      <c r="H14" s="96">
        <v>84.8</v>
      </c>
      <c r="I14" s="98">
        <v>-41</v>
      </c>
      <c r="J14" s="104">
        <v>290</v>
      </c>
      <c r="K14" s="104">
        <v>316</v>
      </c>
      <c r="L14" s="96">
        <v>109</v>
      </c>
      <c r="M14" s="98">
        <v>26</v>
      </c>
      <c r="N14" s="104">
        <v>219</v>
      </c>
      <c r="O14" s="104">
        <v>195</v>
      </c>
      <c r="P14" s="96">
        <v>89</v>
      </c>
      <c r="Q14" s="98">
        <v>-24</v>
      </c>
      <c r="R14" s="104">
        <v>71</v>
      </c>
      <c r="S14" s="104">
        <v>96</v>
      </c>
      <c r="T14" s="96">
        <v>135.2</v>
      </c>
      <c r="U14" s="98">
        <v>25</v>
      </c>
      <c r="V14" s="192">
        <v>1282</v>
      </c>
      <c r="W14" s="192">
        <v>1348</v>
      </c>
      <c r="X14" s="96">
        <v>105.1</v>
      </c>
      <c r="Y14" s="98">
        <v>66</v>
      </c>
      <c r="Z14" s="192">
        <v>818</v>
      </c>
      <c r="AA14" s="192">
        <v>792</v>
      </c>
      <c r="AB14" s="96">
        <v>96.8</v>
      </c>
      <c r="AC14" s="98">
        <v>-26</v>
      </c>
      <c r="AD14" s="192">
        <v>49</v>
      </c>
      <c r="AE14" s="192">
        <v>123</v>
      </c>
      <c r="AF14" s="96">
        <v>251</v>
      </c>
      <c r="AG14" s="98">
        <v>74</v>
      </c>
      <c r="AH14" s="104">
        <v>46</v>
      </c>
      <c r="AI14" s="104">
        <v>54</v>
      </c>
      <c r="AJ14" s="96">
        <v>117.4</v>
      </c>
      <c r="AK14" s="100">
        <v>8</v>
      </c>
      <c r="AL14" s="189">
        <v>222</v>
      </c>
      <c r="AM14" s="189">
        <v>256</v>
      </c>
      <c r="AN14" s="99">
        <f t="shared" si="1"/>
        <v>115.31531531531532</v>
      </c>
      <c r="AO14" s="98">
        <f t="shared" si="2"/>
        <v>34</v>
      </c>
      <c r="AP14" s="189">
        <v>726</v>
      </c>
      <c r="AQ14" s="189">
        <v>943</v>
      </c>
      <c r="AR14" s="99">
        <f t="shared" si="3"/>
        <v>129.88980716253445</v>
      </c>
      <c r="AS14" s="98">
        <f t="shared" si="4"/>
        <v>217</v>
      </c>
      <c r="AT14" s="105">
        <v>846</v>
      </c>
      <c r="AU14" s="104">
        <v>639</v>
      </c>
      <c r="AV14" s="96">
        <v>75.5</v>
      </c>
      <c r="AW14" s="98">
        <v>-207</v>
      </c>
      <c r="AX14" s="105">
        <v>594</v>
      </c>
      <c r="AY14" s="104">
        <v>448</v>
      </c>
      <c r="AZ14" s="96">
        <v>75.4</v>
      </c>
      <c r="BA14" s="98">
        <v>-146</v>
      </c>
      <c r="BB14" s="125">
        <v>2376.965265082267</v>
      </c>
      <c r="BC14" s="125">
        <v>2933.405172413793</v>
      </c>
      <c r="BD14" s="98">
        <v>556.4399073315262</v>
      </c>
      <c r="BE14" s="189">
        <v>216</v>
      </c>
      <c r="BF14" s="189">
        <v>345</v>
      </c>
      <c r="BG14" s="96">
        <v>159.72222222222223</v>
      </c>
      <c r="BH14" s="190">
        <v>129</v>
      </c>
      <c r="BI14" s="190">
        <v>245</v>
      </c>
    </row>
    <row r="15" spans="1:61" ht="18" customHeight="1">
      <c r="A15" s="95" t="s">
        <v>54</v>
      </c>
      <c r="B15" s="104">
        <v>432</v>
      </c>
      <c r="C15" s="104">
        <v>443</v>
      </c>
      <c r="D15" s="96">
        <v>102.5</v>
      </c>
      <c r="E15" s="97">
        <v>11</v>
      </c>
      <c r="F15" s="104">
        <v>149</v>
      </c>
      <c r="G15" s="104">
        <v>118</v>
      </c>
      <c r="H15" s="96">
        <v>79.2</v>
      </c>
      <c r="I15" s="98">
        <v>-31</v>
      </c>
      <c r="J15" s="104">
        <v>322</v>
      </c>
      <c r="K15" s="104">
        <v>355</v>
      </c>
      <c r="L15" s="96">
        <v>110.2</v>
      </c>
      <c r="M15" s="98">
        <v>33</v>
      </c>
      <c r="N15" s="104">
        <v>278</v>
      </c>
      <c r="O15" s="104">
        <v>311</v>
      </c>
      <c r="P15" s="96">
        <v>111.9</v>
      </c>
      <c r="Q15" s="98">
        <v>33</v>
      </c>
      <c r="R15" s="104">
        <v>48</v>
      </c>
      <c r="S15" s="104">
        <v>46</v>
      </c>
      <c r="T15" s="96">
        <v>95.8</v>
      </c>
      <c r="U15" s="98">
        <v>-2</v>
      </c>
      <c r="V15" s="192">
        <v>710</v>
      </c>
      <c r="W15" s="192">
        <v>1255</v>
      </c>
      <c r="X15" s="96">
        <v>176.8</v>
      </c>
      <c r="Y15" s="98">
        <v>545</v>
      </c>
      <c r="Z15" s="192">
        <v>370</v>
      </c>
      <c r="AA15" s="192">
        <v>383</v>
      </c>
      <c r="AB15" s="96">
        <v>103.5</v>
      </c>
      <c r="AC15" s="98">
        <v>13</v>
      </c>
      <c r="AD15" s="192">
        <v>0</v>
      </c>
      <c r="AE15" s="192">
        <v>66</v>
      </c>
      <c r="AF15" s="96" t="e">
        <v>#DIV/0!</v>
      </c>
      <c r="AG15" s="98">
        <v>66</v>
      </c>
      <c r="AH15" s="104">
        <v>68</v>
      </c>
      <c r="AI15" s="104">
        <v>69</v>
      </c>
      <c r="AJ15" s="96">
        <v>101.5</v>
      </c>
      <c r="AK15" s="100">
        <v>1</v>
      </c>
      <c r="AL15" s="189">
        <v>126</v>
      </c>
      <c r="AM15" s="189">
        <v>100</v>
      </c>
      <c r="AN15" s="99">
        <f t="shared" si="1"/>
        <v>79.36507936507937</v>
      </c>
      <c r="AO15" s="98">
        <f t="shared" si="2"/>
        <v>-26</v>
      </c>
      <c r="AP15" s="189">
        <v>433</v>
      </c>
      <c r="AQ15" s="189">
        <v>490</v>
      </c>
      <c r="AR15" s="99">
        <f t="shared" si="3"/>
        <v>113.16397228637413</v>
      </c>
      <c r="AS15" s="98">
        <f t="shared" si="4"/>
        <v>57</v>
      </c>
      <c r="AT15" s="105">
        <v>342</v>
      </c>
      <c r="AU15" s="104">
        <v>367</v>
      </c>
      <c r="AV15" s="96">
        <v>107.3</v>
      </c>
      <c r="AW15" s="98">
        <v>25</v>
      </c>
      <c r="AX15" s="105">
        <v>274</v>
      </c>
      <c r="AY15" s="104">
        <v>309</v>
      </c>
      <c r="AZ15" s="96">
        <v>112.8</v>
      </c>
      <c r="BA15" s="98">
        <v>35</v>
      </c>
      <c r="BB15" s="125">
        <v>2845.769230769231</v>
      </c>
      <c r="BC15" s="125">
        <v>3271.6666666666665</v>
      </c>
      <c r="BD15" s="98">
        <v>425.89743589743557</v>
      </c>
      <c r="BE15" s="189">
        <v>99</v>
      </c>
      <c r="BF15" s="189">
        <v>135</v>
      </c>
      <c r="BG15" s="96">
        <v>136.36363636363635</v>
      </c>
      <c r="BH15" s="190">
        <v>36</v>
      </c>
      <c r="BI15" s="190">
        <v>193</v>
      </c>
    </row>
    <row r="16" spans="1:61" s="183" customFormat="1" ht="18" customHeight="1">
      <c r="A16" s="95" t="s">
        <v>55</v>
      </c>
      <c r="B16" s="104">
        <v>808</v>
      </c>
      <c r="C16" s="104">
        <v>759</v>
      </c>
      <c r="D16" s="96">
        <v>93.9</v>
      </c>
      <c r="E16" s="97">
        <v>-49</v>
      </c>
      <c r="F16" s="104">
        <v>225</v>
      </c>
      <c r="G16" s="104">
        <v>209</v>
      </c>
      <c r="H16" s="96">
        <v>92.9</v>
      </c>
      <c r="I16" s="98">
        <v>-16</v>
      </c>
      <c r="J16" s="104">
        <v>199</v>
      </c>
      <c r="K16" s="104">
        <v>175</v>
      </c>
      <c r="L16" s="96">
        <v>87.9</v>
      </c>
      <c r="M16" s="98">
        <v>-24</v>
      </c>
      <c r="N16" s="104">
        <v>103</v>
      </c>
      <c r="O16" s="104">
        <v>108</v>
      </c>
      <c r="P16" s="96">
        <v>104.9</v>
      </c>
      <c r="Q16" s="98">
        <v>5</v>
      </c>
      <c r="R16" s="104">
        <v>72</v>
      </c>
      <c r="S16" s="104">
        <v>44</v>
      </c>
      <c r="T16" s="96">
        <v>61.1</v>
      </c>
      <c r="U16" s="98">
        <v>-28</v>
      </c>
      <c r="V16" s="192">
        <v>1039</v>
      </c>
      <c r="W16" s="192">
        <v>1171</v>
      </c>
      <c r="X16" s="96">
        <v>112.7</v>
      </c>
      <c r="Y16" s="98">
        <v>132</v>
      </c>
      <c r="Z16" s="192">
        <v>757</v>
      </c>
      <c r="AA16" s="192">
        <v>702</v>
      </c>
      <c r="AB16" s="96">
        <v>92.7</v>
      </c>
      <c r="AC16" s="98">
        <v>-55</v>
      </c>
      <c r="AD16" s="192">
        <v>34</v>
      </c>
      <c r="AE16" s="192">
        <v>58</v>
      </c>
      <c r="AF16" s="96">
        <v>170.6</v>
      </c>
      <c r="AG16" s="98">
        <v>24</v>
      </c>
      <c r="AH16" s="104">
        <v>9</v>
      </c>
      <c r="AI16" s="104">
        <v>9</v>
      </c>
      <c r="AJ16" s="96">
        <v>100</v>
      </c>
      <c r="AK16" s="100">
        <v>0</v>
      </c>
      <c r="AL16" s="189">
        <v>75</v>
      </c>
      <c r="AM16" s="189">
        <v>56</v>
      </c>
      <c r="AN16" s="99">
        <f t="shared" si="1"/>
        <v>74.66666666666667</v>
      </c>
      <c r="AO16" s="98">
        <f t="shared" si="2"/>
        <v>-19</v>
      </c>
      <c r="AP16" s="189">
        <v>268</v>
      </c>
      <c r="AQ16" s="189">
        <v>229</v>
      </c>
      <c r="AR16" s="99">
        <f t="shared" si="3"/>
        <v>85.44776119402985</v>
      </c>
      <c r="AS16" s="98">
        <f t="shared" si="4"/>
        <v>-39</v>
      </c>
      <c r="AT16" s="105">
        <v>596</v>
      </c>
      <c r="AU16" s="104">
        <v>595</v>
      </c>
      <c r="AV16" s="96">
        <v>99.8</v>
      </c>
      <c r="AW16" s="98">
        <v>-1</v>
      </c>
      <c r="AX16" s="105">
        <v>408</v>
      </c>
      <c r="AY16" s="104">
        <v>393</v>
      </c>
      <c r="AZ16" s="96">
        <v>96.3</v>
      </c>
      <c r="BA16" s="98">
        <v>-15</v>
      </c>
      <c r="BB16" s="125">
        <v>1464.2384105960266</v>
      </c>
      <c r="BC16" s="125">
        <v>1784.010152284264</v>
      </c>
      <c r="BD16" s="98">
        <v>319.7717416882374</v>
      </c>
      <c r="BE16" s="189">
        <v>50</v>
      </c>
      <c r="BF16" s="189">
        <v>49</v>
      </c>
      <c r="BG16" s="96">
        <v>98</v>
      </c>
      <c r="BH16" s="190">
        <v>-1</v>
      </c>
      <c r="BI16" s="190">
        <v>3</v>
      </c>
    </row>
    <row r="17" spans="1:61" s="183" customFormat="1" ht="18" customHeight="1">
      <c r="A17" s="95" t="s">
        <v>56</v>
      </c>
      <c r="B17" s="104">
        <v>2090</v>
      </c>
      <c r="C17" s="104">
        <v>1740</v>
      </c>
      <c r="D17" s="96">
        <v>83.3</v>
      </c>
      <c r="E17" s="97">
        <v>-350</v>
      </c>
      <c r="F17" s="104">
        <v>606</v>
      </c>
      <c r="G17" s="104">
        <v>426</v>
      </c>
      <c r="H17" s="96">
        <v>70.3</v>
      </c>
      <c r="I17" s="98">
        <v>-180</v>
      </c>
      <c r="J17" s="104">
        <v>192</v>
      </c>
      <c r="K17" s="104">
        <v>138</v>
      </c>
      <c r="L17" s="96">
        <v>71.9</v>
      </c>
      <c r="M17" s="98">
        <v>-54</v>
      </c>
      <c r="N17" s="104">
        <v>88</v>
      </c>
      <c r="O17" s="104">
        <v>53</v>
      </c>
      <c r="P17" s="96">
        <v>60.2</v>
      </c>
      <c r="Q17" s="98">
        <v>-35</v>
      </c>
      <c r="R17" s="104">
        <v>109</v>
      </c>
      <c r="S17" s="104">
        <v>115</v>
      </c>
      <c r="T17" s="96">
        <v>105.5</v>
      </c>
      <c r="U17" s="98">
        <v>6</v>
      </c>
      <c r="V17" s="192">
        <v>2412</v>
      </c>
      <c r="W17" s="192">
        <v>2356</v>
      </c>
      <c r="X17" s="96">
        <v>97.7</v>
      </c>
      <c r="Y17" s="98">
        <v>-56</v>
      </c>
      <c r="Z17" s="192">
        <v>1865</v>
      </c>
      <c r="AA17" s="192">
        <v>1569</v>
      </c>
      <c r="AB17" s="96">
        <v>84.1</v>
      </c>
      <c r="AC17" s="98">
        <v>-296</v>
      </c>
      <c r="AD17" s="192">
        <v>75</v>
      </c>
      <c r="AE17" s="192">
        <v>370</v>
      </c>
      <c r="AF17" s="96">
        <v>493.3</v>
      </c>
      <c r="AG17" s="98">
        <v>295</v>
      </c>
      <c r="AH17" s="104">
        <v>66</v>
      </c>
      <c r="AI17" s="104">
        <v>74</v>
      </c>
      <c r="AJ17" s="96">
        <v>112.1</v>
      </c>
      <c r="AK17" s="100">
        <v>8</v>
      </c>
      <c r="AL17" s="189">
        <v>104</v>
      </c>
      <c r="AM17" s="189">
        <v>74</v>
      </c>
      <c r="AN17" s="99">
        <f t="shared" si="1"/>
        <v>71.15384615384616</v>
      </c>
      <c r="AO17" s="98">
        <f t="shared" si="2"/>
        <v>-30</v>
      </c>
      <c r="AP17" s="189">
        <v>289</v>
      </c>
      <c r="AQ17" s="189">
        <v>306</v>
      </c>
      <c r="AR17" s="99">
        <f t="shared" si="3"/>
        <v>105.88235294117648</v>
      </c>
      <c r="AS17" s="98">
        <f t="shared" si="4"/>
        <v>17</v>
      </c>
      <c r="AT17" s="105">
        <v>1673</v>
      </c>
      <c r="AU17" s="104">
        <v>1450</v>
      </c>
      <c r="AV17" s="96">
        <v>86.7</v>
      </c>
      <c r="AW17" s="98">
        <v>-223</v>
      </c>
      <c r="AX17" s="105">
        <v>1217</v>
      </c>
      <c r="AY17" s="104">
        <v>1046</v>
      </c>
      <c r="AZ17" s="96">
        <v>85.9</v>
      </c>
      <c r="BA17" s="98">
        <v>-171</v>
      </c>
      <c r="BB17" s="125">
        <v>1872.2910216718267</v>
      </c>
      <c r="BC17" s="125">
        <v>2380.891719745223</v>
      </c>
      <c r="BD17" s="98">
        <v>508.6006980733962</v>
      </c>
      <c r="BE17" s="189">
        <v>89</v>
      </c>
      <c r="BF17" s="189">
        <v>127</v>
      </c>
      <c r="BG17" s="96">
        <v>142.69662921348313</v>
      </c>
      <c r="BH17" s="190">
        <v>38</v>
      </c>
      <c r="BI17" s="190">
        <v>42</v>
      </c>
    </row>
    <row r="18" spans="1:61" s="183" customFormat="1" ht="18" customHeight="1">
      <c r="A18" s="95" t="s">
        <v>57</v>
      </c>
      <c r="B18" s="104">
        <v>840</v>
      </c>
      <c r="C18" s="104">
        <v>837</v>
      </c>
      <c r="D18" s="96">
        <v>99.6</v>
      </c>
      <c r="E18" s="97">
        <v>-3</v>
      </c>
      <c r="F18" s="104">
        <v>153</v>
      </c>
      <c r="G18" s="104">
        <v>169</v>
      </c>
      <c r="H18" s="96">
        <v>110.5</v>
      </c>
      <c r="I18" s="98">
        <v>16</v>
      </c>
      <c r="J18" s="104">
        <v>119</v>
      </c>
      <c r="K18" s="104">
        <v>84</v>
      </c>
      <c r="L18" s="96">
        <v>70.6</v>
      </c>
      <c r="M18" s="98">
        <v>-35</v>
      </c>
      <c r="N18" s="104">
        <v>19</v>
      </c>
      <c r="O18" s="104">
        <v>3</v>
      </c>
      <c r="P18" s="96">
        <v>15.8</v>
      </c>
      <c r="Q18" s="98">
        <v>-16</v>
      </c>
      <c r="R18" s="104">
        <v>107</v>
      </c>
      <c r="S18" s="104">
        <v>108</v>
      </c>
      <c r="T18" s="96">
        <v>100.9</v>
      </c>
      <c r="U18" s="98">
        <v>1</v>
      </c>
      <c r="V18" s="192">
        <v>819</v>
      </c>
      <c r="W18" s="192">
        <v>830</v>
      </c>
      <c r="X18" s="96">
        <v>101.3</v>
      </c>
      <c r="Y18" s="98">
        <v>11</v>
      </c>
      <c r="Z18" s="192">
        <v>730</v>
      </c>
      <c r="AA18" s="192">
        <v>721</v>
      </c>
      <c r="AB18" s="96">
        <v>98.8</v>
      </c>
      <c r="AC18" s="98">
        <v>-9</v>
      </c>
      <c r="AD18" s="192">
        <v>0</v>
      </c>
      <c r="AE18" s="192">
        <v>0</v>
      </c>
      <c r="AF18" s="96" t="e">
        <v>#DIV/0!</v>
      </c>
      <c r="AG18" s="98">
        <v>0</v>
      </c>
      <c r="AH18" s="104">
        <v>115</v>
      </c>
      <c r="AI18" s="104">
        <v>121</v>
      </c>
      <c r="AJ18" s="96">
        <v>105.2</v>
      </c>
      <c r="AK18" s="100">
        <v>6</v>
      </c>
      <c r="AL18" s="189">
        <v>30</v>
      </c>
      <c r="AM18" s="189">
        <v>42</v>
      </c>
      <c r="AN18" s="99">
        <f t="shared" si="1"/>
        <v>140</v>
      </c>
      <c r="AO18" s="98">
        <f t="shared" si="2"/>
        <v>12</v>
      </c>
      <c r="AP18" s="189">
        <v>262</v>
      </c>
      <c r="AQ18" s="189">
        <v>273</v>
      </c>
      <c r="AR18" s="99">
        <f t="shared" si="3"/>
        <v>104.19847328244273</v>
      </c>
      <c r="AS18" s="98">
        <f t="shared" si="4"/>
        <v>11</v>
      </c>
      <c r="AT18" s="105">
        <v>676</v>
      </c>
      <c r="AU18" s="104">
        <v>701</v>
      </c>
      <c r="AV18" s="96">
        <v>103.7</v>
      </c>
      <c r="AW18" s="98">
        <v>25</v>
      </c>
      <c r="AX18" s="105">
        <v>569</v>
      </c>
      <c r="AY18" s="104">
        <v>529</v>
      </c>
      <c r="AZ18" s="96">
        <v>93</v>
      </c>
      <c r="BA18" s="98">
        <v>-40</v>
      </c>
      <c r="BB18" s="125">
        <v>2294.2050520059433</v>
      </c>
      <c r="BC18" s="125">
        <v>2714.5454545454545</v>
      </c>
      <c r="BD18" s="98">
        <v>420.34040253951116</v>
      </c>
      <c r="BE18" s="189">
        <v>123</v>
      </c>
      <c r="BF18" s="189">
        <v>171</v>
      </c>
      <c r="BG18" s="96">
        <v>139.02439024390242</v>
      </c>
      <c r="BH18" s="190">
        <v>48</v>
      </c>
      <c r="BI18" s="190">
        <v>5</v>
      </c>
    </row>
    <row r="19" spans="1:61" s="183" customFormat="1" ht="18" customHeight="1">
      <c r="A19" s="95" t="s">
        <v>58</v>
      </c>
      <c r="B19" s="104">
        <v>604</v>
      </c>
      <c r="C19" s="104">
        <v>593</v>
      </c>
      <c r="D19" s="96">
        <v>98.2</v>
      </c>
      <c r="E19" s="97">
        <v>-11</v>
      </c>
      <c r="F19" s="104">
        <v>114</v>
      </c>
      <c r="G19" s="104">
        <v>133</v>
      </c>
      <c r="H19" s="96">
        <v>116.7</v>
      </c>
      <c r="I19" s="98">
        <v>19</v>
      </c>
      <c r="J19" s="104">
        <v>181</v>
      </c>
      <c r="K19" s="104">
        <v>92</v>
      </c>
      <c r="L19" s="96">
        <v>50.8</v>
      </c>
      <c r="M19" s="98">
        <v>-89</v>
      </c>
      <c r="N19" s="104">
        <v>136</v>
      </c>
      <c r="O19" s="104">
        <v>70</v>
      </c>
      <c r="P19" s="96">
        <v>51.5</v>
      </c>
      <c r="Q19" s="98">
        <v>-66</v>
      </c>
      <c r="R19" s="104">
        <v>20</v>
      </c>
      <c r="S19" s="104">
        <v>37</v>
      </c>
      <c r="T19" s="96">
        <v>185</v>
      </c>
      <c r="U19" s="98">
        <v>17</v>
      </c>
      <c r="V19" s="192">
        <v>721</v>
      </c>
      <c r="W19" s="192">
        <v>1029</v>
      </c>
      <c r="X19" s="96">
        <v>142.7</v>
      </c>
      <c r="Y19" s="98">
        <v>308</v>
      </c>
      <c r="Z19" s="192">
        <v>520</v>
      </c>
      <c r="AA19" s="192">
        <v>523</v>
      </c>
      <c r="AB19" s="96">
        <v>100.6</v>
      </c>
      <c r="AC19" s="98">
        <v>3</v>
      </c>
      <c r="AD19" s="192">
        <v>1</v>
      </c>
      <c r="AE19" s="192">
        <v>320</v>
      </c>
      <c r="AF19" s="96">
        <v>32000</v>
      </c>
      <c r="AG19" s="98">
        <v>319</v>
      </c>
      <c r="AH19" s="104">
        <v>43</v>
      </c>
      <c r="AI19" s="104">
        <v>16</v>
      </c>
      <c r="AJ19" s="96">
        <v>37.2</v>
      </c>
      <c r="AK19" s="100">
        <v>-27</v>
      </c>
      <c r="AL19" s="189">
        <v>81</v>
      </c>
      <c r="AM19" s="189">
        <v>36</v>
      </c>
      <c r="AN19" s="99">
        <f t="shared" si="1"/>
        <v>44.44444444444444</v>
      </c>
      <c r="AO19" s="98">
        <f t="shared" si="2"/>
        <v>-45</v>
      </c>
      <c r="AP19" s="189">
        <v>215</v>
      </c>
      <c r="AQ19" s="189">
        <v>109</v>
      </c>
      <c r="AR19" s="99">
        <f t="shared" si="3"/>
        <v>50.697674418604656</v>
      </c>
      <c r="AS19" s="98">
        <f t="shared" si="4"/>
        <v>-106</v>
      </c>
      <c r="AT19" s="105">
        <v>487</v>
      </c>
      <c r="AU19" s="104">
        <v>502</v>
      </c>
      <c r="AV19" s="96">
        <v>103.1</v>
      </c>
      <c r="AW19" s="98">
        <v>15</v>
      </c>
      <c r="AX19" s="105">
        <v>424</v>
      </c>
      <c r="AY19" s="104">
        <v>416</v>
      </c>
      <c r="AZ19" s="96">
        <v>98.1</v>
      </c>
      <c r="BA19" s="98">
        <v>-8</v>
      </c>
      <c r="BB19" s="125">
        <v>1679.6208530805686</v>
      </c>
      <c r="BC19" s="125">
        <v>1864.1860465116279</v>
      </c>
      <c r="BD19" s="98">
        <v>184.56519343105924</v>
      </c>
      <c r="BE19" s="189">
        <v>43</v>
      </c>
      <c r="BF19" s="189">
        <v>20</v>
      </c>
      <c r="BG19" s="96">
        <v>46.51162790697674</v>
      </c>
      <c r="BH19" s="190">
        <v>-23</v>
      </c>
      <c r="BI19" s="190">
        <v>2</v>
      </c>
    </row>
    <row r="20" spans="1:61" s="183" customFormat="1" ht="18" customHeight="1">
      <c r="A20" s="95" t="s">
        <v>59</v>
      </c>
      <c r="B20" s="104">
        <v>622</v>
      </c>
      <c r="C20" s="104">
        <v>580</v>
      </c>
      <c r="D20" s="96">
        <v>93.2</v>
      </c>
      <c r="E20" s="97">
        <v>-42</v>
      </c>
      <c r="F20" s="104">
        <v>158</v>
      </c>
      <c r="G20" s="104">
        <v>89</v>
      </c>
      <c r="H20" s="96">
        <v>56.3</v>
      </c>
      <c r="I20" s="98">
        <v>-69</v>
      </c>
      <c r="J20" s="104">
        <v>64</v>
      </c>
      <c r="K20" s="104">
        <v>46</v>
      </c>
      <c r="L20" s="96">
        <v>71.9</v>
      </c>
      <c r="M20" s="98">
        <v>-18</v>
      </c>
      <c r="N20" s="104">
        <v>41</v>
      </c>
      <c r="O20" s="104">
        <v>24</v>
      </c>
      <c r="P20" s="96">
        <v>58.5</v>
      </c>
      <c r="Q20" s="98">
        <v>-17</v>
      </c>
      <c r="R20" s="104">
        <v>34</v>
      </c>
      <c r="S20" s="104">
        <v>46</v>
      </c>
      <c r="T20" s="96">
        <v>135.3</v>
      </c>
      <c r="U20" s="98">
        <v>12</v>
      </c>
      <c r="V20" s="192">
        <v>709</v>
      </c>
      <c r="W20" s="192">
        <v>699</v>
      </c>
      <c r="X20" s="96">
        <v>98.6</v>
      </c>
      <c r="Y20" s="98">
        <v>-10</v>
      </c>
      <c r="Z20" s="192">
        <v>518</v>
      </c>
      <c r="AA20" s="192">
        <v>542</v>
      </c>
      <c r="AB20" s="96">
        <v>104.6</v>
      </c>
      <c r="AC20" s="98">
        <v>24</v>
      </c>
      <c r="AD20" s="192">
        <v>136</v>
      </c>
      <c r="AE20" s="192">
        <v>120</v>
      </c>
      <c r="AF20" s="96">
        <v>88.2</v>
      </c>
      <c r="AG20" s="98">
        <v>-16</v>
      </c>
      <c r="AH20" s="104">
        <v>53</v>
      </c>
      <c r="AI20" s="104">
        <v>61</v>
      </c>
      <c r="AJ20" s="96">
        <v>115.1</v>
      </c>
      <c r="AK20" s="100">
        <v>8</v>
      </c>
      <c r="AL20" s="189">
        <v>32</v>
      </c>
      <c r="AM20" s="189">
        <v>28</v>
      </c>
      <c r="AN20" s="99">
        <f t="shared" si="1"/>
        <v>87.5</v>
      </c>
      <c r="AO20" s="98">
        <f t="shared" si="2"/>
        <v>-4</v>
      </c>
      <c r="AP20" s="189">
        <v>69</v>
      </c>
      <c r="AQ20" s="189">
        <v>70</v>
      </c>
      <c r="AR20" s="99">
        <f t="shared" si="3"/>
        <v>101.44927536231884</v>
      </c>
      <c r="AS20" s="98">
        <f t="shared" si="4"/>
        <v>1</v>
      </c>
      <c r="AT20" s="105">
        <v>515</v>
      </c>
      <c r="AU20" s="104">
        <v>503</v>
      </c>
      <c r="AV20" s="96">
        <v>97.7</v>
      </c>
      <c r="AW20" s="98">
        <v>-12</v>
      </c>
      <c r="AX20" s="105">
        <v>401</v>
      </c>
      <c r="AY20" s="104">
        <v>356</v>
      </c>
      <c r="AZ20" s="96">
        <v>88.8</v>
      </c>
      <c r="BA20" s="98">
        <v>-45</v>
      </c>
      <c r="BB20" s="125">
        <v>1666.5847665847666</v>
      </c>
      <c r="BC20" s="125">
        <v>1973.9690721649486</v>
      </c>
      <c r="BD20" s="98">
        <v>307.38430558018194</v>
      </c>
      <c r="BE20" s="189">
        <v>24</v>
      </c>
      <c r="BF20" s="189">
        <v>31</v>
      </c>
      <c r="BG20" s="96">
        <v>129.16666666666669</v>
      </c>
      <c r="BH20" s="190">
        <v>7</v>
      </c>
      <c r="BI20" s="190">
        <v>29</v>
      </c>
    </row>
    <row r="21" spans="1:61" s="183" customFormat="1" ht="18" customHeight="1">
      <c r="A21" s="95" t="s">
        <v>60</v>
      </c>
      <c r="B21" s="104">
        <v>1186</v>
      </c>
      <c r="C21" s="104">
        <v>1118</v>
      </c>
      <c r="D21" s="96">
        <v>94.3</v>
      </c>
      <c r="E21" s="97">
        <v>-68</v>
      </c>
      <c r="F21" s="104">
        <v>340</v>
      </c>
      <c r="G21" s="104">
        <v>230</v>
      </c>
      <c r="H21" s="96">
        <v>67.6</v>
      </c>
      <c r="I21" s="98">
        <v>-110</v>
      </c>
      <c r="J21" s="104">
        <v>31</v>
      </c>
      <c r="K21" s="104">
        <v>61</v>
      </c>
      <c r="L21" s="96">
        <v>196.8</v>
      </c>
      <c r="M21" s="98">
        <v>30</v>
      </c>
      <c r="N21" s="104">
        <v>1</v>
      </c>
      <c r="O21" s="104">
        <v>0</v>
      </c>
      <c r="P21" s="96">
        <v>0</v>
      </c>
      <c r="Q21" s="98">
        <v>-1</v>
      </c>
      <c r="R21" s="104">
        <v>56</v>
      </c>
      <c r="S21" s="104">
        <v>71</v>
      </c>
      <c r="T21" s="96">
        <v>126.8</v>
      </c>
      <c r="U21" s="98">
        <v>15</v>
      </c>
      <c r="V21" s="192">
        <v>1152</v>
      </c>
      <c r="W21" s="192">
        <v>1116</v>
      </c>
      <c r="X21" s="96">
        <v>96.9</v>
      </c>
      <c r="Y21" s="98">
        <v>-36</v>
      </c>
      <c r="Z21" s="192">
        <v>1065</v>
      </c>
      <c r="AA21" s="192">
        <v>977</v>
      </c>
      <c r="AB21" s="96">
        <v>91.7</v>
      </c>
      <c r="AC21" s="98">
        <v>-88</v>
      </c>
      <c r="AD21" s="192">
        <v>74</v>
      </c>
      <c r="AE21" s="192">
        <v>108</v>
      </c>
      <c r="AF21" s="96">
        <v>145.9</v>
      </c>
      <c r="AG21" s="98">
        <v>34</v>
      </c>
      <c r="AH21" s="104">
        <v>9</v>
      </c>
      <c r="AI21" s="104">
        <v>17</v>
      </c>
      <c r="AJ21" s="96">
        <v>188.9</v>
      </c>
      <c r="AK21" s="100">
        <v>8</v>
      </c>
      <c r="AL21" s="189">
        <v>31</v>
      </c>
      <c r="AM21" s="189">
        <v>39</v>
      </c>
      <c r="AN21" s="99">
        <f t="shared" si="1"/>
        <v>125.80645161290323</v>
      </c>
      <c r="AO21" s="98">
        <f t="shared" si="2"/>
        <v>8</v>
      </c>
      <c r="AP21" s="189">
        <v>51</v>
      </c>
      <c r="AQ21" s="189">
        <v>99</v>
      </c>
      <c r="AR21" s="99">
        <f t="shared" si="3"/>
        <v>194.11764705882354</v>
      </c>
      <c r="AS21" s="98">
        <f t="shared" si="4"/>
        <v>48</v>
      </c>
      <c r="AT21" s="105">
        <v>1082</v>
      </c>
      <c r="AU21" s="104">
        <v>982</v>
      </c>
      <c r="AV21" s="96">
        <v>90.8</v>
      </c>
      <c r="AW21" s="98">
        <v>-100</v>
      </c>
      <c r="AX21" s="105">
        <v>906</v>
      </c>
      <c r="AY21" s="104">
        <v>817</v>
      </c>
      <c r="AZ21" s="96">
        <v>90.2</v>
      </c>
      <c r="BA21" s="98">
        <v>-89</v>
      </c>
      <c r="BB21" s="125">
        <v>1209.111880046136</v>
      </c>
      <c r="BC21" s="125">
        <v>1506.4705882352941</v>
      </c>
      <c r="BD21" s="98">
        <v>297.35870818915805</v>
      </c>
      <c r="BE21" s="189">
        <v>27</v>
      </c>
      <c r="BF21" s="189">
        <v>47</v>
      </c>
      <c r="BG21" s="96">
        <v>174.07407407407408</v>
      </c>
      <c r="BH21" s="190">
        <v>20</v>
      </c>
      <c r="BI21" s="190">
        <v>2</v>
      </c>
    </row>
    <row r="22" spans="1:61" s="186" customFormat="1" ht="18" customHeight="1">
      <c r="A22" s="95" t="s">
        <v>61</v>
      </c>
      <c r="B22" s="104">
        <v>730</v>
      </c>
      <c r="C22" s="104">
        <v>730</v>
      </c>
      <c r="D22" s="96">
        <v>100</v>
      </c>
      <c r="E22" s="97">
        <v>0</v>
      </c>
      <c r="F22" s="104">
        <v>178</v>
      </c>
      <c r="G22" s="104">
        <v>164</v>
      </c>
      <c r="H22" s="96">
        <v>92.1</v>
      </c>
      <c r="I22" s="98">
        <v>-14</v>
      </c>
      <c r="J22" s="104">
        <v>50</v>
      </c>
      <c r="K22" s="104">
        <v>28</v>
      </c>
      <c r="L22" s="96">
        <v>56</v>
      </c>
      <c r="M22" s="98">
        <v>-22</v>
      </c>
      <c r="N22" s="104">
        <v>17</v>
      </c>
      <c r="O22" s="104">
        <v>11</v>
      </c>
      <c r="P22" s="96">
        <v>64.7</v>
      </c>
      <c r="Q22" s="98">
        <v>-6</v>
      </c>
      <c r="R22" s="104">
        <v>71</v>
      </c>
      <c r="S22" s="104">
        <v>71</v>
      </c>
      <c r="T22" s="96">
        <v>100</v>
      </c>
      <c r="U22" s="98">
        <v>0</v>
      </c>
      <c r="V22" s="192">
        <v>692</v>
      </c>
      <c r="W22" s="192">
        <v>899</v>
      </c>
      <c r="X22" s="96">
        <v>129.9</v>
      </c>
      <c r="Y22" s="98">
        <v>207</v>
      </c>
      <c r="Z22" s="192">
        <v>674</v>
      </c>
      <c r="AA22" s="192">
        <v>681</v>
      </c>
      <c r="AB22" s="96">
        <v>101</v>
      </c>
      <c r="AC22" s="98">
        <v>7</v>
      </c>
      <c r="AD22" s="192">
        <v>15</v>
      </c>
      <c r="AE22" s="192">
        <v>206</v>
      </c>
      <c r="AF22" s="96">
        <v>1373.3</v>
      </c>
      <c r="AG22" s="98">
        <v>191</v>
      </c>
      <c r="AH22" s="104">
        <v>15</v>
      </c>
      <c r="AI22" s="104">
        <v>15</v>
      </c>
      <c r="AJ22" s="96">
        <v>100</v>
      </c>
      <c r="AK22" s="100">
        <v>0</v>
      </c>
      <c r="AL22" s="189">
        <v>29</v>
      </c>
      <c r="AM22" s="189">
        <v>17</v>
      </c>
      <c r="AN22" s="99">
        <f t="shared" si="1"/>
        <v>58.620689655172406</v>
      </c>
      <c r="AO22" s="98">
        <f t="shared" si="2"/>
        <v>-12</v>
      </c>
      <c r="AP22" s="189">
        <v>64</v>
      </c>
      <c r="AQ22" s="189">
        <v>40</v>
      </c>
      <c r="AR22" s="99">
        <f t="shared" si="3"/>
        <v>62.5</v>
      </c>
      <c r="AS22" s="98">
        <f t="shared" si="4"/>
        <v>-24</v>
      </c>
      <c r="AT22" s="105">
        <v>636</v>
      </c>
      <c r="AU22" s="104">
        <v>655</v>
      </c>
      <c r="AV22" s="96">
        <v>103</v>
      </c>
      <c r="AW22" s="98">
        <v>19</v>
      </c>
      <c r="AX22" s="105">
        <v>532</v>
      </c>
      <c r="AY22" s="104">
        <v>527</v>
      </c>
      <c r="AZ22" s="96">
        <v>99.1</v>
      </c>
      <c r="BA22" s="98">
        <v>-5</v>
      </c>
      <c r="BB22" s="125">
        <v>1504.3715846994535</v>
      </c>
      <c r="BC22" s="125">
        <v>2053.8324420677363</v>
      </c>
      <c r="BD22" s="98">
        <v>549.4608573682829</v>
      </c>
      <c r="BE22" s="189">
        <v>10</v>
      </c>
      <c r="BF22" s="189">
        <v>11</v>
      </c>
      <c r="BG22" s="96">
        <v>110.00000000000001</v>
      </c>
      <c r="BH22" s="190">
        <v>1</v>
      </c>
      <c r="BI22" s="190">
        <v>5</v>
      </c>
    </row>
    <row r="23" spans="1:61" s="183" customFormat="1" ht="18" customHeight="1">
      <c r="A23" s="95" t="s">
        <v>62</v>
      </c>
      <c r="B23" s="104">
        <v>728</v>
      </c>
      <c r="C23" s="104">
        <v>856</v>
      </c>
      <c r="D23" s="96">
        <v>117.6</v>
      </c>
      <c r="E23" s="97">
        <v>128</v>
      </c>
      <c r="F23" s="104">
        <v>159</v>
      </c>
      <c r="G23" s="104">
        <v>188</v>
      </c>
      <c r="H23" s="96">
        <v>118.2</v>
      </c>
      <c r="I23" s="98">
        <v>29</v>
      </c>
      <c r="J23" s="104">
        <v>37</v>
      </c>
      <c r="K23" s="104">
        <v>54</v>
      </c>
      <c r="L23" s="96">
        <v>145.9</v>
      </c>
      <c r="M23" s="98">
        <v>17</v>
      </c>
      <c r="N23" s="104">
        <v>9</v>
      </c>
      <c r="O23" s="104">
        <v>23</v>
      </c>
      <c r="P23" s="96">
        <v>255.6</v>
      </c>
      <c r="Q23" s="98">
        <v>14</v>
      </c>
      <c r="R23" s="104">
        <v>42</v>
      </c>
      <c r="S23" s="104">
        <v>42</v>
      </c>
      <c r="T23" s="96">
        <v>100</v>
      </c>
      <c r="U23" s="98">
        <v>0</v>
      </c>
      <c r="V23" s="192">
        <v>609</v>
      </c>
      <c r="W23" s="192">
        <v>741</v>
      </c>
      <c r="X23" s="96">
        <v>121.7</v>
      </c>
      <c r="Y23" s="98">
        <v>132</v>
      </c>
      <c r="Z23" s="192">
        <v>547</v>
      </c>
      <c r="AA23" s="192">
        <v>697</v>
      </c>
      <c r="AB23" s="96">
        <v>127.4</v>
      </c>
      <c r="AC23" s="98">
        <v>150</v>
      </c>
      <c r="AD23" s="192">
        <v>0</v>
      </c>
      <c r="AE23" s="192">
        <v>1</v>
      </c>
      <c r="AF23" s="96" t="e">
        <v>#DIV/0!</v>
      </c>
      <c r="AG23" s="98">
        <v>1</v>
      </c>
      <c r="AH23" s="104">
        <v>10</v>
      </c>
      <c r="AI23" s="104">
        <v>10</v>
      </c>
      <c r="AJ23" s="96">
        <v>100</v>
      </c>
      <c r="AK23" s="100">
        <v>0</v>
      </c>
      <c r="AL23" s="189">
        <v>31</v>
      </c>
      <c r="AM23" s="189">
        <v>39</v>
      </c>
      <c r="AN23" s="99">
        <f t="shared" si="1"/>
        <v>125.80645161290323</v>
      </c>
      <c r="AO23" s="98">
        <f t="shared" si="2"/>
        <v>8</v>
      </c>
      <c r="AP23" s="189">
        <v>54</v>
      </c>
      <c r="AQ23" s="189">
        <v>71</v>
      </c>
      <c r="AR23" s="99">
        <f t="shared" si="3"/>
        <v>131.4814814814815</v>
      </c>
      <c r="AS23" s="98">
        <f t="shared" si="4"/>
        <v>17</v>
      </c>
      <c r="AT23" s="105">
        <v>624</v>
      </c>
      <c r="AU23" s="104">
        <v>717</v>
      </c>
      <c r="AV23" s="96">
        <v>114.9</v>
      </c>
      <c r="AW23" s="98">
        <v>93</v>
      </c>
      <c r="AX23" s="105">
        <v>478</v>
      </c>
      <c r="AY23" s="104">
        <v>493</v>
      </c>
      <c r="AZ23" s="96">
        <v>103.1</v>
      </c>
      <c r="BA23" s="98">
        <v>15</v>
      </c>
      <c r="BB23" s="125">
        <v>1812.64</v>
      </c>
      <c r="BC23" s="125">
        <v>2050.099403578529</v>
      </c>
      <c r="BD23" s="98">
        <v>237.45940357852874</v>
      </c>
      <c r="BE23" s="189">
        <v>15</v>
      </c>
      <c r="BF23" s="189">
        <v>17</v>
      </c>
      <c r="BG23" s="96">
        <v>113.33333333333333</v>
      </c>
      <c r="BH23" s="190">
        <v>2</v>
      </c>
      <c r="BI23" s="190">
        <v>3</v>
      </c>
    </row>
    <row r="24" spans="1:61" s="183" customFormat="1" ht="18" customHeight="1">
      <c r="A24" s="95" t="s">
        <v>63</v>
      </c>
      <c r="B24" s="104">
        <v>1792</v>
      </c>
      <c r="C24" s="104">
        <v>2019</v>
      </c>
      <c r="D24" s="96">
        <v>112.7</v>
      </c>
      <c r="E24" s="97">
        <v>227</v>
      </c>
      <c r="F24" s="104">
        <v>658</v>
      </c>
      <c r="G24" s="104">
        <v>414</v>
      </c>
      <c r="H24" s="96">
        <v>62.9</v>
      </c>
      <c r="I24" s="98">
        <v>-244</v>
      </c>
      <c r="J24" s="104">
        <v>351</v>
      </c>
      <c r="K24" s="104">
        <v>353</v>
      </c>
      <c r="L24" s="96">
        <v>100.6</v>
      </c>
      <c r="M24" s="98">
        <v>2</v>
      </c>
      <c r="N24" s="104">
        <v>195</v>
      </c>
      <c r="O24" s="104">
        <v>168</v>
      </c>
      <c r="P24" s="96">
        <v>86.2</v>
      </c>
      <c r="Q24" s="98">
        <v>-27</v>
      </c>
      <c r="R24" s="104">
        <v>99</v>
      </c>
      <c r="S24" s="104">
        <v>99</v>
      </c>
      <c r="T24" s="96">
        <v>100</v>
      </c>
      <c r="U24" s="98">
        <v>0</v>
      </c>
      <c r="V24" s="192">
        <v>1806</v>
      </c>
      <c r="W24" s="192">
        <v>1882</v>
      </c>
      <c r="X24" s="96">
        <v>104.2</v>
      </c>
      <c r="Y24" s="98">
        <v>76</v>
      </c>
      <c r="Z24" s="192">
        <v>1417</v>
      </c>
      <c r="AA24" s="192">
        <v>1593</v>
      </c>
      <c r="AB24" s="96">
        <v>112.4</v>
      </c>
      <c r="AC24" s="98">
        <v>176</v>
      </c>
      <c r="AD24" s="192">
        <v>77</v>
      </c>
      <c r="AE24" s="192">
        <v>116</v>
      </c>
      <c r="AF24" s="96">
        <v>150.6</v>
      </c>
      <c r="AG24" s="98">
        <v>39</v>
      </c>
      <c r="AH24" s="104">
        <v>41</v>
      </c>
      <c r="AI24" s="104">
        <v>41</v>
      </c>
      <c r="AJ24" s="96">
        <v>100</v>
      </c>
      <c r="AK24" s="100">
        <v>0</v>
      </c>
      <c r="AL24" s="189">
        <v>156</v>
      </c>
      <c r="AM24" s="189">
        <v>146</v>
      </c>
      <c r="AN24" s="99">
        <f t="shared" si="1"/>
        <v>93.58974358974359</v>
      </c>
      <c r="AO24" s="98">
        <f t="shared" si="2"/>
        <v>-10</v>
      </c>
      <c r="AP24" s="189">
        <v>436</v>
      </c>
      <c r="AQ24" s="189">
        <v>441</v>
      </c>
      <c r="AR24" s="99">
        <f t="shared" si="3"/>
        <v>101.1467889908257</v>
      </c>
      <c r="AS24" s="98">
        <f t="shared" si="4"/>
        <v>5</v>
      </c>
      <c r="AT24" s="105">
        <v>1286</v>
      </c>
      <c r="AU24" s="104">
        <v>1673</v>
      </c>
      <c r="AV24" s="96">
        <v>130.1</v>
      </c>
      <c r="AW24" s="98">
        <v>387</v>
      </c>
      <c r="AX24" s="105">
        <v>863</v>
      </c>
      <c r="AY24" s="104">
        <v>931</v>
      </c>
      <c r="AZ24" s="96">
        <v>107.9</v>
      </c>
      <c r="BA24" s="98">
        <v>68</v>
      </c>
      <c r="BB24" s="125">
        <v>1373.7723214285713</v>
      </c>
      <c r="BC24" s="125">
        <v>1611.5492957746478</v>
      </c>
      <c r="BD24" s="98">
        <v>237.77697434607649</v>
      </c>
      <c r="BE24" s="189">
        <v>87</v>
      </c>
      <c r="BF24" s="189">
        <v>86</v>
      </c>
      <c r="BG24" s="96">
        <v>98.85057471264368</v>
      </c>
      <c r="BH24" s="190">
        <v>-1</v>
      </c>
      <c r="BI24" s="190">
        <v>63</v>
      </c>
    </row>
    <row r="25" spans="1:61" s="183" customFormat="1" ht="18" customHeight="1">
      <c r="A25" s="95" t="s">
        <v>64</v>
      </c>
      <c r="B25" s="104">
        <v>867</v>
      </c>
      <c r="C25" s="104">
        <v>916</v>
      </c>
      <c r="D25" s="96">
        <v>105.7</v>
      </c>
      <c r="E25" s="97">
        <v>49</v>
      </c>
      <c r="F25" s="104">
        <v>296</v>
      </c>
      <c r="G25" s="104">
        <v>196</v>
      </c>
      <c r="H25" s="96">
        <v>66.2</v>
      </c>
      <c r="I25" s="98">
        <v>-100</v>
      </c>
      <c r="J25" s="104">
        <v>49</v>
      </c>
      <c r="K25" s="104">
        <v>49</v>
      </c>
      <c r="L25" s="96">
        <v>100</v>
      </c>
      <c r="M25" s="98">
        <v>0</v>
      </c>
      <c r="N25" s="104">
        <v>9</v>
      </c>
      <c r="O25" s="104">
        <v>8</v>
      </c>
      <c r="P25" s="96">
        <v>88.9</v>
      </c>
      <c r="Q25" s="98">
        <v>-1</v>
      </c>
      <c r="R25" s="104">
        <v>7</v>
      </c>
      <c r="S25" s="104">
        <v>7</v>
      </c>
      <c r="T25" s="96">
        <v>100</v>
      </c>
      <c r="U25" s="98">
        <v>0</v>
      </c>
      <c r="V25" s="192">
        <v>862</v>
      </c>
      <c r="W25" s="192">
        <v>562</v>
      </c>
      <c r="X25" s="96">
        <v>65.2</v>
      </c>
      <c r="Y25" s="98">
        <v>-300</v>
      </c>
      <c r="Z25" s="192">
        <v>673</v>
      </c>
      <c r="AA25" s="192">
        <v>544</v>
      </c>
      <c r="AB25" s="96">
        <v>80.8</v>
      </c>
      <c r="AC25" s="98">
        <v>-129</v>
      </c>
      <c r="AD25" s="192">
        <v>162</v>
      </c>
      <c r="AE25" s="192">
        <v>0</v>
      </c>
      <c r="AF25" s="96">
        <v>0</v>
      </c>
      <c r="AG25" s="98">
        <v>-162</v>
      </c>
      <c r="AH25" s="104">
        <v>24</v>
      </c>
      <c r="AI25" s="104">
        <v>26</v>
      </c>
      <c r="AJ25" s="96">
        <v>108.3</v>
      </c>
      <c r="AK25" s="100">
        <v>2</v>
      </c>
      <c r="AL25" s="189">
        <v>23</v>
      </c>
      <c r="AM25" s="189">
        <v>29</v>
      </c>
      <c r="AN25" s="99">
        <f t="shared" si="1"/>
        <v>126.08695652173914</v>
      </c>
      <c r="AO25" s="98">
        <f t="shared" si="2"/>
        <v>6</v>
      </c>
      <c r="AP25" s="189">
        <v>59</v>
      </c>
      <c r="AQ25" s="189">
        <v>67</v>
      </c>
      <c r="AR25" s="99">
        <f t="shared" si="3"/>
        <v>113.55932203389831</v>
      </c>
      <c r="AS25" s="98">
        <f t="shared" si="4"/>
        <v>8</v>
      </c>
      <c r="AT25" s="105">
        <v>726</v>
      </c>
      <c r="AU25" s="104">
        <v>819</v>
      </c>
      <c r="AV25" s="96">
        <v>112.8</v>
      </c>
      <c r="AW25" s="98">
        <v>93</v>
      </c>
      <c r="AX25" s="105">
        <v>436</v>
      </c>
      <c r="AY25" s="104">
        <v>429</v>
      </c>
      <c r="AZ25" s="96">
        <v>98.4</v>
      </c>
      <c r="BA25" s="98">
        <v>-7</v>
      </c>
      <c r="BB25" s="125">
        <v>1432.4644549763034</v>
      </c>
      <c r="BC25" s="125">
        <v>1812.6623376623377</v>
      </c>
      <c r="BD25" s="98">
        <v>380.1978826860343</v>
      </c>
      <c r="BE25" s="189">
        <v>16</v>
      </c>
      <c r="BF25" s="189">
        <v>16</v>
      </c>
      <c r="BG25" s="96">
        <v>100</v>
      </c>
      <c r="BH25" s="190">
        <v>0</v>
      </c>
      <c r="BI25" s="190">
        <v>5</v>
      </c>
    </row>
    <row r="26" spans="1:61" s="183" customFormat="1" ht="18" customHeight="1">
      <c r="A26" s="95" t="s">
        <v>65</v>
      </c>
      <c r="B26" s="104">
        <v>847</v>
      </c>
      <c r="C26" s="104">
        <v>885</v>
      </c>
      <c r="D26" s="96">
        <v>104.5</v>
      </c>
      <c r="E26" s="97">
        <v>38</v>
      </c>
      <c r="F26" s="104">
        <v>238</v>
      </c>
      <c r="G26" s="104">
        <v>161</v>
      </c>
      <c r="H26" s="96">
        <v>67.6</v>
      </c>
      <c r="I26" s="98">
        <v>-77</v>
      </c>
      <c r="J26" s="104">
        <v>67</v>
      </c>
      <c r="K26" s="104">
        <v>58</v>
      </c>
      <c r="L26" s="96">
        <v>86.6</v>
      </c>
      <c r="M26" s="98">
        <v>-9</v>
      </c>
      <c r="N26" s="104">
        <v>40</v>
      </c>
      <c r="O26" s="104">
        <v>39</v>
      </c>
      <c r="P26" s="96">
        <v>97.5</v>
      </c>
      <c r="Q26" s="98">
        <v>-1</v>
      </c>
      <c r="R26" s="104">
        <v>23</v>
      </c>
      <c r="S26" s="104">
        <v>23</v>
      </c>
      <c r="T26" s="96">
        <v>100</v>
      </c>
      <c r="U26" s="98">
        <v>0</v>
      </c>
      <c r="V26" s="192">
        <v>735</v>
      </c>
      <c r="W26" s="192">
        <v>725</v>
      </c>
      <c r="X26" s="96">
        <v>98.6</v>
      </c>
      <c r="Y26" s="98">
        <v>-10</v>
      </c>
      <c r="Z26" s="192">
        <v>677</v>
      </c>
      <c r="AA26" s="192">
        <v>607</v>
      </c>
      <c r="AB26" s="96">
        <v>89.7</v>
      </c>
      <c r="AC26" s="98">
        <v>-70</v>
      </c>
      <c r="AD26" s="192">
        <v>28</v>
      </c>
      <c r="AE26" s="192">
        <v>68</v>
      </c>
      <c r="AF26" s="96">
        <v>242.9</v>
      </c>
      <c r="AG26" s="98">
        <v>40</v>
      </c>
      <c r="AH26" s="104">
        <v>11</v>
      </c>
      <c r="AI26" s="104">
        <v>17</v>
      </c>
      <c r="AJ26" s="96">
        <v>154.5</v>
      </c>
      <c r="AK26" s="100">
        <v>6</v>
      </c>
      <c r="AL26" s="189">
        <v>38</v>
      </c>
      <c r="AM26" s="189">
        <v>33</v>
      </c>
      <c r="AN26" s="99">
        <f t="shared" si="1"/>
        <v>86.8421052631579</v>
      </c>
      <c r="AO26" s="98">
        <f t="shared" si="2"/>
        <v>-5</v>
      </c>
      <c r="AP26" s="189">
        <v>93</v>
      </c>
      <c r="AQ26" s="189">
        <v>87</v>
      </c>
      <c r="AR26" s="99">
        <f t="shared" si="3"/>
        <v>93.54838709677419</v>
      </c>
      <c r="AS26" s="98">
        <f t="shared" si="4"/>
        <v>-6</v>
      </c>
      <c r="AT26" s="105">
        <v>728</v>
      </c>
      <c r="AU26" s="104">
        <v>805</v>
      </c>
      <c r="AV26" s="96">
        <v>110.6</v>
      </c>
      <c r="AW26" s="98">
        <v>77</v>
      </c>
      <c r="AX26" s="105">
        <v>533</v>
      </c>
      <c r="AY26" s="104">
        <v>521</v>
      </c>
      <c r="AZ26" s="96">
        <v>97.7</v>
      </c>
      <c r="BA26" s="98">
        <v>-12</v>
      </c>
      <c r="BB26" s="125">
        <v>1788.7351778656127</v>
      </c>
      <c r="BC26" s="125">
        <v>1883.3333333333333</v>
      </c>
      <c r="BD26" s="98">
        <v>94.59815546772052</v>
      </c>
      <c r="BE26" s="189">
        <v>14</v>
      </c>
      <c r="BF26" s="189">
        <v>26</v>
      </c>
      <c r="BG26" s="96">
        <v>185.71428571428572</v>
      </c>
      <c r="BH26" s="190">
        <v>12</v>
      </c>
      <c r="BI26" s="190">
        <v>12</v>
      </c>
    </row>
    <row r="27" spans="1:61" s="183" customFormat="1" ht="18" customHeight="1">
      <c r="A27" s="95" t="s">
        <v>66</v>
      </c>
      <c r="B27" s="104">
        <v>623</v>
      </c>
      <c r="C27" s="104">
        <v>543</v>
      </c>
      <c r="D27" s="96">
        <v>87.2</v>
      </c>
      <c r="E27" s="97">
        <v>-80</v>
      </c>
      <c r="F27" s="104">
        <v>164</v>
      </c>
      <c r="G27" s="104">
        <v>131</v>
      </c>
      <c r="H27" s="96">
        <v>79.9</v>
      </c>
      <c r="I27" s="98">
        <v>-33</v>
      </c>
      <c r="J27" s="104">
        <v>67</v>
      </c>
      <c r="K27" s="104">
        <v>51</v>
      </c>
      <c r="L27" s="96">
        <v>76.1</v>
      </c>
      <c r="M27" s="98">
        <v>-16</v>
      </c>
      <c r="N27" s="104">
        <v>46</v>
      </c>
      <c r="O27" s="104">
        <v>28</v>
      </c>
      <c r="P27" s="96">
        <v>60.9</v>
      </c>
      <c r="Q27" s="98">
        <v>-18</v>
      </c>
      <c r="R27" s="104">
        <v>21</v>
      </c>
      <c r="S27" s="104">
        <v>21</v>
      </c>
      <c r="T27" s="96">
        <v>100</v>
      </c>
      <c r="U27" s="98">
        <v>0</v>
      </c>
      <c r="V27" s="192">
        <v>647</v>
      </c>
      <c r="W27" s="192">
        <v>649</v>
      </c>
      <c r="X27" s="96">
        <v>100.3</v>
      </c>
      <c r="Y27" s="98">
        <v>2</v>
      </c>
      <c r="Z27" s="192">
        <v>464</v>
      </c>
      <c r="AA27" s="192">
        <v>438</v>
      </c>
      <c r="AB27" s="96">
        <v>94.4</v>
      </c>
      <c r="AC27" s="98">
        <v>-26</v>
      </c>
      <c r="AD27" s="192">
        <v>0</v>
      </c>
      <c r="AE27" s="192">
        <v>33</v>
      </c>
      <c r="AF27" s="96" t="e">
        <v>#DIV/0!</v>
      </c>
      <c r="AG27" s="98">
        <v>33</v>
      </c>
      <c r="AH27" s="104">
        <v>2</v>
      </c>
      <c r="AI27" s="104">
        <v>3</v>
      </c>
      <c r="AJ27" s="96">
        <v>150</v>
      </c>
      <c r="AK27" s="100">
        <v>1</v>
      </c>
      <c r="AL27" s="189">
        <v>40</v>
      </c>
      <c r="AM27" s="189">
        <v>40</v>
      </c>
      <c r="AN27" s="99">
        <f t="shared" si="1"/>
        <v>100</v>
      </c>
      <c r="AO27" s="98">
        <f t="shared" si="2"/>
        <v>0</v>
      </c>
      <c r="AP27" s="189">
        <v>83</v>
      </c>
      <c r="AQ27" s="189">
        <v>68</v>
      </c>
      <c r="AR27" s="99">
        <f t="shared" si="3"/>
        <v>81.92771084337349</v>
      </c>
      <c r="AS27" s="98">
        <f t="shared" si="4"/>
        <v>-15</v>
      </c>
      <c r="AT27" s="105">
        <v>538</v>
      </c>
      <c r="AU27" s="104">
        <v>461</v>
      </c>
      <c r="AV27" s="96">
        <v>85.7</v>
      </c>
      <c r="AW27" s="98">
        <v>-77</v>
      </c>
      <c r="AX27" s="105">
        <v>470</v>
      </c>
      <c r="AY27" s="104">
        <v>434</v>
      </c>
      <c r="AZ27" s="96">
        <v>92.3</v>
      </c>
      <c r="BA27" s="98">
        <v>-36</v>
      </c>
      <c r="BB27" s="125">
        <v>1266.5198237885463</v>
      </c>
      <c r="BC27" s="125">
        <v>1582.8087167070219</v>
      </c>
      <c r="BD27" s="98">
        <v>316.28889291847554</v>
      </c>
      <c r="BE27" s="189">
        <v>20</v>
      </c>
      <c r="BF27" s="189">
        <v>18</v>
      </c>
      <c r="BG27" s="96">
        <v>90</v>
      </c>
      <c r="BH27" s="190">
        <v>-2</v>
      </c>
      <c r="BI27" s="190">
        <v>9</v>
      </c>
    </row>
    <row r="28" spans="1:61" s="183" customFormat="1" ht="18" customHeight="1">
      <c r="A28" s="95" t="s">
        <v>67</v>
      </c>
      <c r="B28" s="104">
        <v>634</v>
      </c>
      <c r="C28" s="104">
        <v>603</v>
      </c>
      <c r="D28" s="96">
        <v>95.1</v>
      </c>
      <c r="E28" s="97">
        <v>-31</v>
      </c>
      <c r="F28" s="104">
        <v>162</v>
      </c>
      <c r="G28" s="104">
        <v>91</v>
      </c>
      <c r="H28" s="96">
        <v>56.2</v>
      </c>
      <c r="I28" s="98">
        <v>-71</v>
      </c>
      <c r="J28" s="104">
        <v>112</v>
      </c>
      <c r="K28" s="104">
        <v>113</v>
      </c>
      <c r="L28" s="96">
        <v>100.9</v>
      </c>
      <c r="M28" s="98">
        <v>1</v>
      </c>
      <c r="N28" s="104">
        <v>78</v>
      </c>
      <c r="O28" s="104">
        <v>82</v>
      </c>
      <c r="P28" s="96">
        <v>105.1</v>
      </c>
      <c r="Q28" s="98">
        <v>4</v>
      </c>
      <c r="R28" s="104">
        <v>50</v>
      </c>
      <c r="S28" s="104">
        <v>59</v>
      </c>
      <c r="T28" s="96">
        <v>118</v>
      </c>
      <c r="U28" s="98">
        <v>9</v>
      </c>
      <c r="V28" s="192">
        <v>1181</v>
      </c>
      <c r="W28" s="192">
        <v>945</v>
      </c>
      <c r="X28" s="96">
        <v>80</v>
      </c>
      <c r="Y28" s="98">
        <v>-236</v>
      </c>
      <c r="Z28" s="192">
        <v>592</v>
      </c>
      <c r="AA28" s="192">
        <v>572</v>
      </c>
      <c r="AB28" s="96">
        <v>96.6</v>
      </c>
      <c r="AC28" s="98">
        <v>-20</v>
      </c>
      <c r="AD28" s="192">
        <v>122</v>
      </c>
      <c r="AE28" s="192">
        <v>93</v>
      </c>
      <c r="AF28" s="96">
        <v>76.2</v>
      </c>
      <c r="AG28" s="98">
        <v>-29</v>
      </c>
      <c r="AH28" s="104">
        <v>46</v>
      </c>
      <c r="AI28" s="104">
        <v>55</v>
      </c>
      <c r="AJ28" s="96">
        <v>119.6</v>
      </c>
      <c r="AK28" s="100">
        <v>9</v>
      </c>
      <c r="AL28" s="189">
        <v>66</v>
      </c>
      <c r="AM28" s="189">
        <v>55</v>
      </c>
      <c r="AN28" s="99">
        <f t="shared" si="1"/>
        <v>83.33333333333334</v>
      </c>
      <c r="AO28" s="98">
        <f t="shared" si="2"/>
        <v>-11</v>
      </c>
      <c r="AP28" s="189">
        <v>123</v>
      </c>
      <c r="AQ28" s="189">
        <v>183</v>
      </c>
      <c r="AR28" s="99">
        <f t="shared" si="3"/>
        <v>148.78048780487805</v>
      </c>
      <c r="AS28" s="98">
        <f t="shared" si="4"/>
        <v>60</v>
      </c>
      <c r="AT28" s="105">
        <v>530</v>
      </c>
      <c r="AU28" s="104">
        <v>512</v>
      </c>
      <c r="AV28" s="96">
        <v>96.6</v>
      </c>
      <c r="AW28" s="98">
        <v>-18</v>
      </c>
      <c r="AX28" s="105">
        <v>479</v>
      </c>
      <c r="AY28" s="104">
        <v>459</v>
      </c>
      <c r="AZ28" s="96">
        <v>95.8</v>
      </c>
      <c r="BA28" s="98">
        <v>-20</v>
      </c>
      <c r="BB28" s="125">
        <v>2267.4180327868853</v>
      </c>
      <c r="BC28" s="125">
        <v>3275</v>
      </c>
      <c r="BD28" s="98">
        <v>1007.5819672131147</v>
      </c>
      <c r="BE28" s="189">
        <v>21</v>
      </c>
      <c r="BF28" s="189">
        <v>65</v>
      </c>
      <c r="BG28" s="96">
        <v>309.5238095238095</v>
      </c>
      <c r="BH28" s="190">
        <v>44</v>
      </c>
      <c r="BI28" s="190">
        <v>30</v>
      </c>
    </row>
    <row r="29" spans="1:61" s="183" customFormat="1" ht="18" customHeight="1">
      <c r="A29" s="95" t="s">
        <v>68</v>
      </c>
      <c r="B29" s="104">
        <v>935</v>
      </c>
      <c r="C29" s="104">
        <v>936</v>
      </c>
      <c r="D29" s="96">
        <v>100.1</v>
      </c>
      <c r="E29" s="97">
        <v>1</v>
      </c>
      <c r="F29" s="104">
        <v>226</v>
      </c>
      <c r="G29" s="104">
        <v>172</v>
      </c>
      <c r="H29" s="96">
        <v>76.1</v>
      </c>
      <c r="I29" s="98">
        <v>-54</v>
      </c>
      <c r="J29" s="104">
        <v>68</v>
      </c>
      <c r="K29" s="104">
        <v>97</v>
      </c>
      <c r="L29" s="96">
        <v>142.6</v>
      </c>
      <c r="M29" s="98">
        <v>29</v>
      </c>
      <c r="N29" s="104">
        <v>35</v>
      </c>
      <c r="O29" s="104">
        <v>14</v>
      </c>
      <c r="P29" s="96">
        <v>40</v>
      </c>
      <c r="Q29" s="98">
        <v>-21</v>
      </c>
      <c r="R29" s="104">
        <v>14</v>
      </c>
      <c r="S29" s="104">
        <v>16</v>
      </c>
      <c r="T29" s="96">
        <v>114.3</v>
      </c>
      <c r="U29" s="98">
        <v>2</v>
      </c>
      <c r="V29" s="192">
        <v>806</v>
      </c>
      <c r="W29" s="192">
        <v>827</v>
      </c>
      <c r="X29" s="96">
        <v>102.6</v>
      </c>
      <c r="Y29" s="98">
        <v>21</v>
      </c>
      <c r="Z29" s="192">
        <v>769</v>
      </c>
      <c r="AA29" s="192">
        <v>696</v>
      </c>
      <c r="AB29" s="96">
        <v>90.5</v>
      </c>
      <c r="AC29" s="98">
        <v>-73</v>
      </c>
      <c r="AD29" s="192">
        <v>0</v>
      </c>
      <c r="AE29" s="192">
        <v>85</v>
      </c>
      <c r="AF29" s="96" t="e">
        <v>#DIV/0!</v>
      </c>
      <c r="AG29" s="98">
        <v>85</v>
      </c>
      <c r="AH29" s="104">
        <v>38</v>
      </c>
      <c r="AI29" s="104">
        <v>45</v>
      </c>
      <c r="AJ29" s="96">
        <v>118.4</v>
      </c>
      <c r="AK29" s="100">
        <v>7</v>
      </c>
      <c r="AL29" s="189">
        <v>38</v>
      </c>
      <c r="AM29" s="189">
        <v>36</v>
      </c>
      <c r="AN29" s="99">
        <f t="shared" si="1"/>
        <v>94.73684210526315</v>
      </c>
      <c r="AO29" s="98">
        <f t="shared" si="2"/>
        <v>-2</v>
      </c>
      <c r="AP29" s="189">
        <v>111</v>
      </c>
      <c r="AQ29" s="189">
        <v>146</v>
      </c>
      <c r="AR29" s="99">
        <f t="shared" si="3"/>
        <v>131.53153153153156</v>
      </c>
      <c r="AS29" s="98">
        <f t="shared" si="4"/>
        <v>35</v>
      </c>
      <c r="AT29" s="105">
        <v>812</v>
      </c>
      <c r="AU29" s="104">
        <v>813</v>
      </c>
      <c r="AV29" s="96">
        <v>100.1</v>
      </c>
      <c r="AW29" s="98">
        <v>1</v>
      </c>
      <c r="AX29" s="105">
        <v>699</v>
      </c>
      <c r="AY29" s="104">
        <v>659</v>
      </c>
      <c r="AZ29" s="96">
        <v>94.3</v>
      </c>
      <c r="BA29" s="98">
        <v>-40</v>
      </c>
      <c r="BB29" s="125">
        <v>1556.8990042674254</v>
      </c>
      <c r="BC29" s="125">
        <v>1875.2994011976048</v>
      </c>
      <c r="BD29" s="98">
        <v>318.40039693017934</v>
      </c>
      <c r="BE29" s="189">
        <v>9</v>
      </c>
      <c r="BF29" s="189">
        <v>36</v>
      </c>
      <c r="BG29" s="96">
        <v>400</v>
      </c>
      <c r="BH29" s="190">
        <v>27</v>
      </c>
      <c r="BI29" s="190">
        <v>3</v>
      </c>
    </row>
    <row r="30" spans="1:61" s="183" customFormat="1" ht="18" customHeight="1">
      <c r="A30" s="95" t="s">
        <v>69</v>
      </c>
      <c r="B30" s="104">
        <v>1615</v>
      </c>
      <c r="C30" s="104">
        <v>1571</v>
      </c>
      <c r="D30" s="96">
        <v>97.3</v>
      </c>
      <c r="E30" s="97">
        <v>-44</v>
      </c>
      <c r="F30" s="104">
        <v>310</v>
      </c>
      <c r="G30" s="104">
        <v>292</v>
      </c>
      <c r="H30" s="96">
        <v>94.2</v>
      </c>
      <c r="I30" s="98">
        <v>-18</v>
      </c>
      <c r="J30" s="104">
        <v>35</v>
      </c>
      <c r="K30" s="104">
        <v>36</v>
      </c>
      <c r="L30" s="96">
        <v>102.9</v>
      </c>
      <c r="M30" s="98">
        <v>1</v>
      </c>
      <c r="N30" s="104">
        <v>1</v>
      </c>
      <c r="O30" s="104">
        <v>3</v>
      </c>
      <c r="P30" s="96">
        <v>300</v>
      </c>
      <c r="Q30" s="98">
        <v>2</v>
      </c>
      <c r="R30" s="104">
        <v>106</v>
      </c>
      <c r="S30" s="104">
        <v>106</v>
      </c>
      <c r="T30" s="96">
        <v>100</v>
      </c>
      <c r="U30" s="98">
        <v>0</v>
      </c>
      <c r="V30" s="192">
        <v>1012</v>
      </c>
      <c r="W30" s="192">
        <v>1553</v>
      </c>
      <c r="X30" s="96">
        <v>153.5</v>
      </c>
      <c r="Y30" s="98">
        <v>541</v>
      </c>
      <c r="Z30" s="192">
        <v>912</v>
      </c>
      <c r="AA30" s="192">
        <v>1403</v>
      </c>
      <c r="AB30" s="96">
        <v>153.8</v>
      </c>
      <c r="AC30" s="98">
        <v>491</v>
      </c>
      <c r="AD30" s="192">
        <v>21</v>
      </c>
      <c r="AE30" s="192">
        <v>68</v>
      </c>
      <c r="AF30" s="96">
        <v>323.8</v>
      </c>
      <c r="AG30" s="98">
        <v>47</v>
      </c>
      <c r="AH30" s="104">
        <v>1</v>
      </c>
      <c r="AI30" s="104">
        <v>15</v>
      </c>
      <c r="AJ30" s="96">
        <v>1500</v>
      </c>
      <c r="AK30" s="100">
        <v>14</v>
      </c>
      <c r="AL30" s="189">
        <v>41</v>
      </c>
      <c r="AM30" s="189">
        <v>39</v>
      </c>
      <c r="AN30" s="99">
        <f t="shared" si="1"/>
        <v>95.1219512195122</v>
      </c>
      <c r="AO30" s="98">
        <f t="shared" si="2"/>
        <v>-2</v>
      </c>
      <c r="AP30" s="189">
        <v>159</v>
      </c>
      <c r="AQ30" s="189">
        <v>145</v>
      </c>
      <c r="AR30" s="99">
        <f t="shared" si="3"/>
        <v>91.19496855345912</v>
      </c>
      <c r="AS30" s="98">
        <f t="shared" si="4"/>
        <v>-14</v>
      </c>
      <c r="AT30" s="105">
        <v>1538</v>
      </c>
      <c r="AU30" s="104">
        <v>1418</v>
      </c>
      <c r="AV30" s="96">
        <v>92.2</v>
      </c>
      <c r="AW30" s="98">
        <v>-120</v>
      </c>
      <c r="AX30" s="105">
        <v>936</v>
      </c>
      <c r="AY30" s="104">
        <v>792</v>
      </c>
      <c r="AZ30" s="96">
        <v>84.6</v>
      </c>
      <c r="BA30" s="98">
        <v>-144</v>
      </c>
      <c r="BB30" s="125">
        <v>1564.498432601881</v>
      </c>
      <c r="BC30" s="125">
        <v>1798.3502538071066</v>
      </c>
      <c r="BD30" s="98">
        <v>233.85182120522563</v>
      </c>
      <c r="BE30" s="189">
        <v>113</v>
      </c>
      <c r="BF30" s="189">
        <v>105</v>
      </c>
      <c r="BG30" s="96">
        <v>92.92035398230088</v>
      </c>
      <c r="BH30" s="190">
        <v>-8</v>
      </c>
      <c r="BI30" s="190">
        <v>12</v>
      </c>
    </row>
    <row r="31" spans="1:61" s="183" customFormat="1" ht="18" customHeight="1">
      <c r="A31" s="95" t="s">
        <v>70</v>
      </c>
      <c r="B31" s="104">
        <v>508</v>
      </c>
      <c r="C31" s="104">
        <v>541</v>
      </c>
      <c r="D31" s="96">
        <v>106.5</v>
      </c>
      <c r="E31" s="97">
        <v>33</v>
      </c>
      <c r="F31" s="104">
        <v>155</v>
      </c>
      <c r="G31" s="104">
        <v>138</v>
      </c>
      <c r="H31" s="96">
        <v>89</v>
      </c>
      <c r="I31" s="98">
        <v>-17</v>
      </c>
      <c r="J31" s="104">
        <v>80</v>
      </c>
      <c r="K31" s="104">
        <v>84</v>
      </c>
      <c r="L31" s="96">
        <v>105</v>
      </c>
      <c r="M31" s="98">
        <v>4</v>
      </c>
      <c r="N31" s="104">
        <v>31</v>
      </c>
      <c r="O31" s="104">
        <v>24</v>
      </c>
      <c r="P31" s="96">
        <v>77.4</v>
      </c>
      <c r="Q31" s="98">
        <v>-7</v>
      </c>
      <c r="R31" s="104">
        <v>36</v>
      </c>
      <c r="S31" s="104">
        <v>25</v>
      </c>
      <c r="T31" s="96">
        <v>69.4</v>
      </c>
      <c r="U31" s="98">
        <v>-11</v>
      </c>
      <c r="V31" s="192">
        <v>628</v>
      </c>
      <c r="W31" s="192">
        <v>558</v>
      </c>
      <c r="X31" s="96">
        <v>88.9</v>
      </c>
      <c r="Y31" s="98">
        <v>-70</v>
      </c>
      <c r="Z31" s="192">
        <v>429</v>
      </c>
      <c r="AA31" s="192">
        <v>437</v>
      </c>
      <c r="AB31" s="96">
        <v>101.9</v>
      </c>
      <c r="AC31" s="98">
        <v>8</v>
      </c>
      <c r="AD31" s="192">
        <v>0</v>
      </c>
      <c r="AE31" s="192">
        <v>47</v>
      </c>
      <c r="AF31" s="96" t="e">
        <v>#DIV/0!</v>
      </c>
      <c r="AG31" s="98">
        <v>47</v>
      </c>
      <c r="AH31" s="104">
        <v>0</v>
      </c>
      <c r="AI31" s="104">
        <v>0</v>
      </c>
      <c r="AJ31" s="96" t="e">
        <v>#DIV/0!</v>
      </c>
      <c r="AK31" s="100">
        <v>0</v>
      </c>
      <c r="AL31" s="189">
        <v>37</v>
      </c>
      <c r="AM31" s="189">
        <v>36</v>
      </c>
      <c r="AN31" s="99">
        <f t="shared" si="1"/>
        <v>97.2972972972973</v>
      </c>
      <c r="AO31" s="98">
        <f t="shared" si="2"/>
        <v>-1</v>
      </c>
      <c r="AP31" s="189">
        <v>84</v>
      </c>
      <c r="AQ31" s="189">
        <v>86</v>
      </c>
      <c r="AR31" s="99">
        <f t="shared" si="3"/>
        <v>102.38095238095238</v>
      </c>
      <c r="AS31" s="98">
        <f t="shared" si="4"/>
        <v>2</v>
      </c>
      <c r="AT31" s="105">
        <v>378</v>
      </c>
      <c r="AU31" s="104">
        <v>407</v>
      </c>
      <c r="AV31" s="96">
        <v>107.7</v>
      </c>
      <c r="AW31" s="98">
        <v>29</v>
      </c>
      <c r="AX31" s="105">
        <v>273</v>
      </c>
      <c r="AY31" s="104">
        <v>269</v>
      </c>
      <c r="AZ31" s="96">
        <v>98.5</v>
      </c>
      <c r="BA31" s="98">
        <v>-4</v>
      </c>
      <c r="BB31" s="125">
        <v>1719.4331983805669</v>
      </c>
      <c r="BC31" s="125">
        <v>1929.79797979798</v>
      </c>
      <c r="BD31" s="98">
        <v>210.36478141741304</v>
      </c>
      <c r="BE31" s="189">
        <v>17</v>
      </c>
      <c r="BF31" s="189">
        <v>3</v>
      </c>
      <c r="BG31" s="96">
        <v>17.647058823529413</v>
      </c>
      <c r="BH31" s="190">
        <v>-14</v>
      </c>
      <c r="BI31" s="190">
        <v>48</v>
      </c>
    </row>
    <row r="32" spans="1:61" s="183" customFormat="1" ht="18" customHeight="1">
      <c r="A32" s="95" t="s">
        <v>71</v>
      </c>
      <c r="B32" s="104">
        <v>898</v>
      </c>
      <c r="C32" s="104">
        <v>966</v>
      </c>
      <c r="D32" s="96">
        <v>107.6</v>
      </c>
      <c r="E32" s="97">
        <v>68</v>
      </c>
      <c r="F32" s="104">
        <v>279</v>
      </c>
      <c r="G32" s="104">
        <v>179</v>
      </c>
      <c r="H32" s="96">
        <v>64.2</v>
      </c>
      <c r="I32" s="98">
        <v>-100</v>
      </c>
      <c r="J32" s="104">
        <v>66</v>
      </c>
      <c r="K32" s="104">
        <v>88</v>
      </c>
      <c r="L32" s="96">
        <v>133.3</v>
      </c>
      <c r="M32" s="98">
        <v>22</v>
      </c>
      <c r="N32" s="104">
        <v>35</v>
      </c>
      <c r="O32" s="104">
        <v>55</v>
      </c>
      <c r="P32" s="96">
        <v>157.1</v>
      </c>
      <c r="Q32" s="98">
        <v>20</v>
      </c>
      <c r="R32" s="104">
        <v>64</v>
      </c>
      <c r="S32" s="104">
        <v>64</v>
      </c>
      <c r="T32" s="96">
        <v>100</v>
      </c>
      <c r="U32" s="98">
        <v>0</v>
      </c>
      <c r="V32" s="192">
        <v>964</v>
      </c>
      <c r="W32" s="192">
        <v>1256</v>
      </c>
      <c r="X32" s="96">
        <v>130.3</v>
      </c>
      <c r="Y32" s="98">
        <v>292</v>
      </c>
      <c r="Z32" s="192">
        <v>713</v>
      </c>
      <c r="AA32" s="192">
        <v>791</v>
      </c>
      <c r="AB32" s="96">
        <v>110.9</v>
      </c>
      <c r="AC32" s="98">
        <v>78</v>
      </c>
      <c r="AD32" s="192">
        <v>92</v>
      </c>
      <c r="AE32" s="192">
        <v>186</v>
      </c>
      <c r="AF32" s="96">
        <v>202.2</v>
      </c>
      <c r="AG32" s="98">
        <v>94</v>
      </c>
      <c r="AH32" s="104">
        <v>4</v>
      </c>
      <c r="AI32" s="104">
        <v>13</v>
      </c>
      <c r="AJ32" s="96">
        <v>325</v>
      </c>
      <c r="AK32" s="100">
        <v>9</v>
      </c>
      <c r="AL32" s="189">
        <v>63</v>
      </c>
      <c r="AM32" s="189">
        <v>51</v>
      </c>
      <c r="AN32" s="99">
        <f t="shared" si="1"/>
        <v>80.95238095238095</v>
      </c>
      <c r="AO32" s="98">
        <f t="shared" si="2"/>
        <v>-12</v>
      </c>
      <c r="AP32" s="189">
        <v>129</v>
      </c>
      <c r="AQ32" s="189">
        <v>157</v>
      </c>
      <c r="AR32" s="99">
        <f t="shared" si="3"/>
        <v>121.70542635658914</v>
      </c>
      <c r="AS32" s="98">
        <f t="shared" si="4"/>
        <v>28</v>
      </c>
      <c r="AT32" s="105">
        <v>798</v>
      </c>
      <c r="AU32" s="104">
        <v>853</v>
      </c>
      <c r="AV32" s="96">
        <v>106.9</v>
      </c>
      <c r="AW32" s="98">
        <v>55</v>
      </c>
      <c r="AX32" s="105">
        <v>548</v>
      </c>
      <c r="AY32" s="104">
        <v>527</v>
      </c>
      <c r="AZ32" s="96">
        <v>96.2</v>
      </c>
      <c r="BA32" s="98">
        <v>-21</v>
      </c>
      <c r="BB32" s="125">
        <v>1326.007326007326</v>
      </c>
      <c r="BC32" s="125">
        <v>1667.2932330827068</v>
      </c>
      <c r="BD32" s="98">
        <v>341.2859070753809</v>
      </c>
      <c r="BE32" s="189">
        <v>67</v>
      </c>
      <c r="BF32" s="189">
        <v>67</v>
      </c>
      <c r="BG32" s="96">
        <v>100</v>
      </c>
      <c r="BH32" s="190">
        <v>0</v>
      </c>
      <c r="BI32" s="190">
        <v>14</v>
      </c>
    </row>
    <row r="33" spans="1:61" s="183" customFormat="1" ht="18" customHeight="1">
      <c r="A33" s="95" t="s">
        <v>72</v>
      </c>
      <c r="B33" s="104">
        <v>1315</v>
      </c>
      <c r="C33" s="104">
        <v>1245</v>
      </c>
      <c r="D33" s="96">
        <v>94.7</v>
      </c>
      <c r="E33" s="97">
        <v>-70</v>
      </c>
      <c r="F33" s="104">
        <v>336</v>
      </c>
      <c r="G33" s="104">
        <v>206</v>
      </c>
      <c r="H33" s="96">
        <v>61.3</v>
      </c>
      <c r="I33" s="98">
        <v>-130</v>
      </c>
      <c r="J33" s="104">
        <v>141</v>
      </c>
      <c r="K33" s="104">
        <v>127</v>
      </c>
      <c r="L33" s="96">
        <v>90.1</v>
      </c>
      <c r="M33" s="98">
        <v>-14</v>
      </c>
      <c r="N33" s="104">
        <v>74</v>
      </c>
      <c r="O33" s="104">
        <v>57</v>
      </c>
      <c r="P33" s="96">
        <v>77</v>
      </c>
      <c r="Q33" s="98">
        <v>-17</v>
      </c>
      <c r="R33" s="104">
        <v>76</v>
      </c>
      <c r="S33" s="104">
        <v>76</v>
      </c>
      <c r="T33" s="96">
        <v>100</v>
      </c>
      <c r="U33" s="98">
        <v>0</v>
      </c>
      <c r="V33" s="192">
        <v>1367</v>
      </c>
      <c r="W33" s="192">
        <v>1497</v>
      </c>
      <c r="X33" s="96">
        <v>109.5</v>
      </c>
      <c r="Y33" s="98">
        <v>130</v>
      </c>
      <c r="Z33" s="192">
        <v>1132</v>
      </c>
      <c r="AA33" s="192">
        <v>1079</v>
      </c>
      <c r="AB33" s="96">
        <v>95.3</v>
      </c>
      <c r="AC33" s="98">
        <v>-53</v>
      </c>
      <c r="AD33" s="192">
        <v>123</v>
      </c>
      <c r="AE33" s="192">
        <v>289</v>
      </c>
      <c r="AF33" s="96">
        <v>235</v>
      </c>
      <c r="AG33" s="98">
        <v>166</v>
      </c>
      <c r="AH33" s="104">
        <v>20</v>
      </c>
      <c r="AI33" s="104">
        <v>28</v>
      </c>
      <c r="AJ33" s="96">
        <v>140</v>
      </c>
      <c r="AK33" s="100">
        <v>8</v>
      </c>
      <c r="AL33" s="189">
        <v>61</v>
      </c>
      <c r="AM33" s="189">
        <v>65</v>
      </c>
      <c r="AN33" s="99">
        <f t="shared" si="1"/>
        <v>106.55737704918033</v>
      </c>
      <c r="AO33" s="98">
        <f t="shared" si="2"/>
        <v>4</v>
      </c>
      <c r="AP33" s="189">
        <v>168</v>
      </c>
      <c r="AQ33" s="189">
        <v>188</v>
      </c>
      <c r="AR33" s="99">
        <f t="shared" si="3"/>
        <v>111.90476190476191</v>
      </c>
      <c r="AS33" s="98">
        <f t="shared" si="4"/>
        <v>20</v>
      </c>
      <c r="AT33" s="105">
        <v>1077</v>
      </c>
      <c r="AU33" s="104">
        <v>1085</v>
      </c>
      <c r="AV33" s="96">
        <v>100.7</v>
      </c>
      <c r="AW33" s="98">
        <v>8</v>
      </c>
      <c r="AX33" s="105">
        <v>836</v>
      </c>
      <c r="AY33" s="104">
        <v>732</v>
      </c>
      <c r="AZ33" s="96">
        <v>87.6</v>
      </c>
      <c r="BA33" s="98">
        <v>-104</v>
      </c>
      <c r="BB33" s="125">
        <v>1545.6983240223465</v>
      </c>
      <c r="BC33" s="125">
        <v>1786.7549668874171</v>
      </c>
      <c r="BD33" s="98">
        <v>241.05664286507067</v>
      </c>
      <c r="BE33" s="189">
        <v>37</v>
      </c>
      <c r="BF33" s="189">
        <v>42</v>
      </c>
      <c r="BG33" s="96">
        <v>113.51351351351352</v>
      </c>
      <c r="BH33" s="190">
        <v>5</v>
      </c>
      <c r="BI33" s="190">
        <v>13</v>
      </c>
    </row>
    <row r="34" spans="1:61" s="187" customFormat="1" ht="18" customHeight="1">
      <c r="A34" s="95" t="s">
        <v>73</v>
      </c>
      <c r="B34" s="104">
        <v>833</v>
      </c>
      <c r="C34" s="104">
        <v>719</v>
      </c>
      <c r="D34" s="96">
        <v>86.3</v>
      </c>
      <c r="E34" s="97">
        <v>-114</v>
      </c>
      <c r="F34" s="104">
        <v>228</v>
      </c>
      <c r="G34" s="104">
        <v>143</v>
      </c>
      <c r="H34" s="96">
        <v>62.7</v>
      </c>
      <c r="I34" s="98">
        <v>-85</v>
      </c>
      <c r="J34" s="104">
        <v>70</v>
      </c>
      <c r="K34" s="104">
        <v>75</v>
      </c>
      <c r="L34" s="96">
        <v>107.1</v>
      </c>
      <c r="M34" s="98">
        <v>5</v>
      </c>
      <c r="N34" s="104">
        <v>6</v>
      </c>
      <c r="O34" s="104">
        <v>35</v>
      </c>
      <c r="P34" s="96">
        <v>583.3</v>
      </c>
      <c r="Q34" s="98">
        <v>29</v>
      </c>
      <c r="R34" s="104">
        <v>42</v>
      </c>
      <c r="S34" s="104">
        <v>42</v>
      </c>
      <c r="T34" s="96">
        <v>100</v>
      </c>
      <c r="U34" s="98">
        <v>0</v>
      </c>
      <c r="V34" s="192">
        <v>1034</v>
      </c>
      <c r="W34" s="192">
        <v>1278</v>
      </c>
      <c r="X34" s="96">
        <v>123.6</v>
      </c>
      <c r="Y34" s="98">
        <v>244</v>
      </c>
      <c r="Z34" s="192">
        <v>765</v>
      </c>
      <c r="AA34" s="192">
        <v>678</v>
      </c>
      <c r="AB34" s="96">
        <v>88.6</v>
      </c>
      <c r="AC34" s="98">
        <v>-87</v>
      </c>
      <c r="AD34" s="192">
        <v>91</v>
      </c>
      <c r="AE34" s="192">
        <v>145</v>
      </c>
      <c r="AF34" s="96">
        <v>159.3</v>
      </c>
      <c r="AG34" s="98">
        <v>54</v>
      </c>
      <c r="AH34" s="104">
        <v>178</v>
      </c>
      <c r="AI34" s="104">
        <v>178</v>
      </c>
      <c r="AJ34" s="96">
        <v>100</v>
      </c>
      <c r="AK34" s="100">
        <v>0</v>
      </c>
      <c r="AL34" s="189">
        <v>40</v>
      </c>
      <c r="AM34" s="189">
        <v>31</v>
      </c>
      <c r="AN34" s="99">
        <f t="shared" si="1"/>
        <v>77.5</v>
      </c>
      <c r="AO34" s="98">
        <f t="shared" si="2"/>
        <v>-9</v>
      </c>
      <c r="AP34" s="189">
        <v>107</v>
      </c>
      <c r="AQ34" s="189">
        <v>121</v>
      </c>
      <c r="AR34" s="99">
        <f t="shared" si="3"/>
        <v>113.08411214953271</v>
      </c>
      <c r="AS34" s="98">
        <f t="shared" si="4"/>
        <v>14</v>
      </c>
      <c r="AT34" s="105">
        <v>691</v>
      </c>
      <c r="AU34" s="104">
        <v>626</v>
      </c>
      <c r="AV34" s="96">
        <v>90.6</v>
      </c>
      <c r="AW34" s="98">
        <v>-65</v>
      </c>
      <c r="AX34" s="105">
        <v>565</v>
      </c>
      <c r="AY34" s="104">
        <v>537</v>
      </c>
      <c r="AZ34" s="96">
        <v>95</v>
      </c>
      <c r="BA34" s="98">
        <v>-28</v>
      </c>
      <c r="BB34" s="125">
        <v>1492.964824120603</v>
      </c>
      <c r="BC34" s="125">
        <v>1685.3832442067737</v>
      </c>
      <c r="BD34" s="98">
        <v>192.41842008617073</v>
      </c>
      <c r="BE34" s="189">
        <v>14</v>
      </c>
      <c r="BF34" s="189">
        <v>47</v>
      </c>
      <c r="BG34" s="96">
        <v>335.7142857142857</v>
      </c>
      <c r="BH34" s="190">
        <v>33</v>
      </c>
      <c r="BI34" s="190">
        <v>7</v>
      </c>
    </row>
    <row r="35" spans="1:61" s="183" customFormat="1" ht="18" customHeight="1">
      <c r="A35" s="95" t="s">
        <v>74</v>
      </c>
      <c r="B35" s="104">
        <v>1257</v>
      </c>
      <c r="C35" s="104">
        <v>1508</v>
      </c>
      <c r="D35" s="96">
        <v>120</v>
      </c>
      <c r="E35" s="97">
        <v>251</v>
      </c>
      <c r="F35" s="104">
        <v>298</v>
      </c>
      <c r="G35" s="104">
        <v>245</v>
      </c>
      <c r="H35" s="96">
        <v>82.2</v>
      </c>
      <c r="I35" s="98">
        <v>-53</v>
      </c>
      <c r="J35" s="104">
        <v>43</v>
      </c>
      <c r="K35" s="104">
        <v>49</v>
      </c>
      <c r="L35" s="96">
        <v>114</v>
      </c>
      <c r="M35" s="98">
        <v>6</v>
      </c>
      <c r="N35" s="104">
        <v>13</v>
      </c>
      <c r="O35" s="104">
        <v>6</v>
      </c>
      <c r="P35" s="96">
        <v>46.2</v>
      </c>
      <c r="Q35" s="98">
        <v>-7</v>
      </c>
      <c r="R35" s="104">
        <v>78</v>
      </c>
      <c r="S35" s="104">
        <v>81</v>
      </c>
      <c r="T35" s="96">
        <v>103.8</v>
      </c>
      <c r="U35" s="98">
        <v>3</v>
      </c>
      <c r="V35" s="192">
        <v>1289</v>
      </c>
      <c r="W35" s="192">
        <v>1377</v>
      </c>
      <c r="X35" s="96">
        <v>106.8</v>
      </c>
      <c r="Y35" s="98">
        <v>88</v>
      </c>
      <c r="Z35" s="192">
        <v>934</v>
      </c>
      <c r="AA35" s="192">
        <v>965</v>
      </c>
      <c r="AB35" s="96">
        <v>103.3</v>
      </c>
      <c r="AC35" s="98">
        <v>31</v>
      </c>
      <c r="AD35" s="192">
        <v>60</v>
      </c>
      <c r="AE35" s="192">
        <v>74</v>
      </c>
      <c r="AF35" s="96">
        <v>123.3</v>
      </c>
      <c r="AG35" s="98">
        <v>14</v>
      </c>
      <c r="AH35" s="104">
        <v>11</v>
      </c>
      <c r="AI35" s="104">
        <v>12</v>
      </c>
      <c r="AJ35" s="96">
        <v>109.1</v>
      </c>
      <c r="AK35" s="100">
        <v>1</v>
      </c>
      <c r="AL35" s="189">
        <v>41</v>
      </c>
      <c r="AM35" s="189">
        <v>37</v>
      </c>
      <c r="AN35" s="99">
        <f t="shared" si="1"/>
        <v>90.2439024390244</v>
      </c>
      <c r="AO35" s="98">
        <f t="shared" si="2"/>
        <v>-4</v>
      </c>
      <c r="AP35" s="189">
        <v>119</v>
      </c>
      <c r="AQ35" s="189">
        <v>122</v>
      </c>
      <c r="AR35" s="99">
        <f t="shared" si="3"/>
        <v>102.52100840336134</v>
      </c>
      <c r="AS35" s="98">
        <f t="shared" si="4"/>
        <v>3</v>
      </c>
      <c r="AT35" s="105">
        <v>1138</v>
      </c>
      <c r="AU35" s="104">
        <v>1379</v>
      </c>
      <c r="AV35" s="96">
        <v>121.2</v>
      </c>
      <c r="AW35" s="98">
        <v>241</v>
      </c>
      <c r="AX35" s="105">
        <v>996</v>
      </c>
      <c r="AY35" s="104">
        <v>1193</v>
      </c>
      <c r="AZ35" s="96">
        <v>119.8</v>
      </c>
      <c r="BA35" s="98">
        <v>197</v>
      </c>
      <c r="BB35" s="125">
        <v>2095.9076600209864</v>
      </c>
      <c r="BC35" s="125">
        <v>2751.2632436837816</v>
      </c>
      <c r="BD35" s="98">
        <v>655.3555836627952</v>
      </c>
      <c r="BE35" s="189">
        <v>70</v>
      </c>
      <c r="BF35" s="189">
        <v>70</v>
      </c>
      <c r="BG35" s="96">
        <v>100</v>
      </c>
      <c r="BH35" s="190">
        <v>0</v>
      </c>
      <c r="BI35" s="190">
        <v>1</v>
      </c>
    </row>
    <row r="36" spans="2:60" s="183" customFormat="1" ht="15">
      <c r="B36" s="101"/>
      <c r="C36" s="101"/>
      <c r="D36" s="101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2"/>
      <c r="AL36" s="102"/>
      <c r="AM36" s="102"/>
      <c r="AN36" s="102"/>
      <c r="AO36" s="102"/>
      <c r="AP36" s="102"/>
      <c r="AQ36" s="102"/>
      <c r="AR36" s="102"/>
      <c r="AS36" s="102"/>
      <c r="AT36" s="101"/>
      <c r="AU36" s="101"/>
      <c r="AV36" s="101"/>
      <c r="AW36" s="101"/>
      <c r="AX36" s="101"/>
      <c r="AY36" s="101"/>
      <c r="AZ36" s="103"/>
      <c r="BA36" s="103"/>
      <c r="BB36" s="103"/>
      <c r="BC36" s="101"/>
      <c r="BD36" s="101"/>
      <c r="BE36" s="101"/>
      <c r="BF36" s="101"/>
      <c r="BG36" s="101"/>
      <c r="BH36" s="106"/>
    </row>
    <row r="37" spans="2:61" s="183" customFormat="1" ht="15">
      <c r="B37" s="101"/>
      <c r="C37" s="101"/>
      <c r="D37" s="101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01"/>
      <c r="AI37" s="101"/>
      <c r="AJ37" s="101"/>
      <c r="AK37" s="101"/>
      <c r="AL37" s="102"/>
      <c r="AM37" s="102"/>
      <c r="AN37" s="102"/>
      <c r="AO37" s="102"/>
      <c r="AP37" s="102"/>
      <c r="AQ37" s="102"/>
      <c r="AR37" s="102"/>
      <c r="AS37" s="102"/>
      <c r="AT37" s="101"/>
      <c r="AU37" s="101"/>
      <c r="AV37" s="101"/>
      <c r="AW37" s="101"/>
      <c r="AX37" s="101"/>
      <c r="AY37" s="101"/>
      <c r="AZ37" s="101"/>
      <c r="BA37" s="103"/>
      <c r="BB37" s="103"/>
      <c r="BC37" s="103"/>
      <c r="BD37" s="101"/>
      <c r="BE37" s="101"/>
      <c r="BF37" s="101"/>
      <c r="BG37" s="101"/>
      <c r="BH37" s="101"/>
      <c r="BI37" s="106"/>
    </row>
    <row r="38" spans="38:40" ht="15">
      <c r="AL38" s="107"/>
      <c r="AM38" s="108"/>
      <c r="AN38" s="183"/>
    </row>
    <row r="39" spans="38:40" ht="15">
      <c r="AL39" s="107"/>
      <c r="AM39" s="108"/>
      <c r="AN39" s="183"/>
    </row>
    <row r="40" spans="38:40" ht="15">
      <c r="AL40" s="107"/>
      <c r="AM40" s="108"/>
      <c r="AN40" s="183"/>
    </row>
    <row r="41" spans="38:40" ht="15">
      <c r="AL41" s="107"/>
      <c r="AM41" s="108"/>
      <c r="AN41" s="183"/>
    </row>
    <row r="42" spans="38:40" ht="15">
      <c r="AL42" s="107"/>
      <c r="AM42" s="108"/>
      <c r="AN42" s="183"/>
    </row>
    <row r="43" spans="38:40" ht="15">
      <c r="AL43" s="107"/>
      <c r="AM43" s="108"/>
      <c r="AN43" s="183"/>
    </row>
    <row r="44" spans="38:40" ht="15">
      <c r="AL44" s="107"/>
      <c r="AM44" s="108"/>
      <c r="AN44" s="183"/>
    </row>
    <row r="45" spans="38:40" ht="15">
      <c r="AL45" s="107"/>
      <c r="AM45" s="108"/>
      <c r="AN45" s="183"/>
    </row>
    <row r="46" spans="38:40" ht="15">
      <c r="AL46" s="107"/>
      <c r="AM46" s="108"/>
      <c r="AN46" s="183"/>
    </row>
    <row r="47" spans="38:40" ht="15">
      <c r="AL47" s="107"/>
      <c r="AM47" s="108"/>
      <c r="AN47" s="183"/>
    </row>
    <row r="48" spans="38:40" ht="15">
      <c r="AL48" s="107"/>
      <c r="AM48" s="108"/>
      <c r="AN48" s="183"/>
    </row>
    <row r="49" spans="38:40" ht="15">
      <c r="AL49" s="107"/>
      <c r="AM49" s="108"/>
      <c r="AN49" s="183"/>
    </row>
    <row r="50" spans="38:40" ht="15">
      <c r="AL50" s="107"/>
      <c r="AM50" s="108"/>
      <c r="AN50" s="183"/>
    </row>
    <row r="51" spans="38:40" ht="15">
      <c r="AL51" s="107"/>
      <c r="AM51" s="108"/>
      <c r="AN51" s="183"/>
    </row>
    <row r="52" spans="38:40" ht="15">
      <c r="AL52" s="107"/>
      <c r="AM52" s="108"/>
      <c r="AN52" s="183"/>
    </row>
    <row r="53" spans="38:40" ht="15">
      <c r="AL53" s="107"/>
      <c r="AM53" s="108"/>
      <c r="AN53" s="183"/>
    </row>
    <row r="54" spans="38:40" ht="15">
      <c r="AL54" s="107"/>
      <c r="AM54" s="108"/>
      <c r="AN54" s="183"/>
    </row>
    <row r="55" spans="38:40" ht="15">
      <c r="AL55" s="107"/>
      <c r="AM55" s="108"/>
      <c r="AN55" s="183"/>
    </row>
    <row r="56" spans="38:40" ht="15">
      <c r="AL56" s="107"/>
      <c r="AM56" s="108"/>
      <c r="AN56" s="183"/>
    </row>
    <row r="57" spans="38:40" ht="15">
      <c r="AL57" s="107"/>
      <c r="AM57" s="108"/>
      <c r="AN57" s="183"/>
    </row>
    <row r="58" spans="38:40" ht="15">
      <c r="AL58" s="107"/>
      <c r="AM58" s="108"/>
      <c r="AN58" s="183"/>
    </row>
  </sheetData>
  <sheetProtection/>
  <mergeCells count="65">
    <mergeCell ref="AT7:AT9"/>
    <mergeCell ref="AQ7:AQ9"/>
    <mergeCell ref="AR7:AS8"/>
    <mergeCell ref="BE7:BE9"/>
    <mergeCell ref="BF7:BF9"/>
    <mergeCell ref="AH7:AH9"/>
    <mergeCell ref="AI7:AI9"/>
    <mergeCell ref="AJ7:AK8"/>
    <mergeCell ref="AL7:AL9"/>
    <mergeCell ref="AD5:AG6"/>
    <mergeCell ref="AE7:AE9"/>
    <mergeCell ref="AF7:AG8"/>
    <mergeCell ref="AL4:AO6"/>
    <mergeCell ref="AP4:AS6"/>
    <mergeCell ref="BE4:BI6"/>
    <mergeCell ref="BG7:BH8"/>
    <mergeCell ref="BI7:BI9"/>
    <mergeCell ref="T7:U8"/>
    <mergeCell ref="Z5:AC6"/>
    <mergeCell ref="V4:Y6"/>
    <mergeCell ref="Z4:AG4"/>
    <mergeCell ref="W7:W9"/>
    <mergeCell ref="X7:Y8"/>
    <mergeCell ref="AA7:AA9"/>
    <mergeCell ref="AD7:AD9"/>
    <mergeCell ref="R7:R9"/>
    <mergeCell ref="AB7:AC8"/>
    <mergeCell ref="A4:A9"/>
    <mergeCell ref="B4:E6"/>
    <mergeCell ref="D7:E8"/>
    <mergeCell ref="L7:M8"/>
    <mergeCell ref="N7:N9"/>
    <mergeCell ref="O7:O9"/>
    <mergeCell ref="AV7:AW8"/>
    <mergeCell ref="AM7:AM9"/>
    <mergeCell ref="AN7:AO8"/>
    <mergeCell ref="AT4:AW6"/>
    <mergeCell ref="AU7:AU9"/>
    <mergeCell ref="AP7:AP9"/>
    <mergeCell ref="B2:Q2"/>
    <mergeCell ref="B3:Q3"/>
    <mergeCell ref="N4:Q6"/>
    <mergeCell ref="F4:I6"/>
    <mergeCell ref="J4:M6"/>
    <mergeCell ref="J7:J9"/>
    <mergeCell ref="K7:K9"/>
    <mergeCell ref="F7:F9"/>
    <mergeCell ref="G7:G9"/>
    <mergeCell ref="H7:I8"/>
    <mergeCell ref="B7:B9"/>
    <mergeCell ref="C7:C9"/>
    <mergeCell ref="S7:S9"/>
    <mergeCell ref="V7:V9"/>
    <mergeCell ref="R4:U6"/>
    <mergeCell ref="AH4:AK6"/>
    <mergeCell ref="P7:Q8"/>
    <mergeCell ref="Z7:Z9"/>
    <mergeCell ref="AZ7:BA8"/>
    <mergeCell ref="BB7:BB9"/>
    <mergeCell ref="BC7:BC9"/>
    <mergeCell ref="BD7:BD9"/>
    <mergeCell ref="AX4:BA6"/>
    <mergeCell ref="BB4:BD6"/>
    <mergeCell ref="AX7:AX9"/>
    <mergeCell ref="AY7:AY9"/>
  </mergeCells>
  <printOptions horizontalCentered="1"/>
  <pageMargins left="0.31496062992125984" right="0.31496062992125984" top="0.5511811023622047" bottom="0.1574803149606299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Петко Татьяна Степановна</cp:lastModifiedBy>
  <cp:lastPrinted>2018-03-22T08:46:20Z</cp:lastPrinted>
  <dcterms:created xsi:type="dcterms:W3CDTF">2017-11-17T08:56:41Z</dcterms:created>
  <dcterms:modified xsi:type="dcterms:W3CDTF">2018-03-22T08:49:36Z</dcterms:modified>
  <cp:category/>
  <cp:version/>
  <cp:contentType/>
  <cp:contentStatus/>
</cp:coreProperties>
</file>