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665" activeTab="4"/>
  </bookViews>
  <sheets>
    <sheet name="1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'!$B$1:$F$27</definedName>
    <definedName name="_xlnm.Print_Area" localSheetId="2">'4 '!$A$1:$E$22</definedName>
    <definedName name="_xlnm.Print_Area" localSheetId="3">'5 '!$A$1:$E$15</definedName>
    <definedName name="_xlnm.Print_Area" localSheetId="4">'6 '!$A$1:$E$30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<sst xmlns="http://schemas.openxmlformats.org/spreadsheetml/2006/main" count="255" uniqueCount="138">
  <si>
    <t>Показник</t>
  </si>
  <si>
    <t>зміна значення</t>
  </si>
  <si>
    <t>%</t>
  </si>
  <si>
    <t xml:space="preserve"> </t>
  </si>
  <si>
    <t>х</t>
  </si>
  <si>
    <t>Середній розмір заробітної плати у вакансіях, грн.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</si>
  <si>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</si>
  <si>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вакансій, одиниць</t>
  </si>
  <si>
    <t>у порівнянні з минулим роком</t>
  </si>
  <si>
    <t xml:space="preserve"> + (-)</t>
  </si>
  <si>
    <t>різниця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</si>
  <si>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</si>
  <si>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</si>
  <si>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</si>
  <si>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</si>
  <si>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</si>
  <si>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</si>
  <si>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</si>
  <si>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</si>
  <si>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</si>
  <si>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</si>
  <si>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</si>
  <si>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</si>
  <si>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</si>
  <si>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</si>
  <si>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</si>
  <si>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</si>
  <si>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</si>
  <si>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</si>
  <si>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</si>
  <si>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</si>
  <si>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</si>
  <si>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</si>
  <si>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</si>
  <si>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</si>
  <si>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</si>
  <si>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</si>
  <si>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</si>
  <si>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</si>
  <si>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</si>
  <si>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 xml:space="preserve"> +(-)</t>
  </si>
  <si>
    <t>+ (-)</t>
  </si>
  <si>
    <t>Мають статус безробітного на кінець періоду, осіб</t>
  </si>
  <si>
    <t>Миколаївська область</t>
  </si>
  <si>
    <t>Мали статус безробітного, осіб</t>
  </si>
  <si>
    <t>Економічна активність населення Миколаївської області</t>
  </si>
  <si>
    <t>(за матеріалами вибіркових обстежень населення з питань економічної активності)</t>
  </si>
  <si>
    <t>Джерело інформації: Головне управління статистики у Миколаївській області</t>
  </si>
  <si>
    <t>2015 рік</t>
  </si>
  <si>
    <t>2016 рік</t>
  </si>
  <si>
    <t>Економічно активне населення, (тис. осіб)</t>
  </si>
  <si>
    <t>Рівень економічної активності населення, (%)</t>
  </si>
  <si>
    <t>Рівень зайнятості населення, (%)</t>
  </si>
  <si>
    <t>Безробітне населення                       (за методологією МОП),  (тис. осіб)</t>
  </si>
  <si>
    <t>Рівень безробіття населення                                                       (за методологією МОП), (%)</t>
  </si>
  <si>
    <t>Економічно неактивне населення, (тис. осіб)</t>
  </si>
  <si>
    <t>Діяльність Миколаївської обласної служби зайнятості</t>
  </si>
  <si>
    <t>Інформація щодо запланованого масового вивільнення працівників по Миколаївській області</t>
  </si>
  <si>
    <t xml:space="preserve"> + (-)  </t>
  </si>
  <si>
    <t>осіб</t>
  </si>
  <si>
    <t>Всього отримали роботу (у т.ч. за договорами ЦПХ та самостійно), осіб</t>
  </si>
  <si>
    <t>Працевлаштовано до набуття статусу безробітного, осіб</t>
  </si>
  <si>
    <t>Чисельність безробітних,  які проходили профнавчання, осіб</t>
  </si>
  <si>
    <t>Чисельність осіб, які брали участь у громадських  та інших роботах тимчасового характеру</t>
  </si>
  <si>
    <t>промисловість</t>
  </si>
  <si>
    <t>Надання послуг зареєстрованим безробітним</t>
  </si>
  <si>
    <t>Інформація щодо запланованого масового вивільнення працівників  по Миколаївській області</t>
  </si>
  <si>
    <t xml:space="preserve">Інформація щодо запланованого масового вивільнення працівників 
 по Миколаївській області 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</si>
  <si>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</si>
  <si>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</si>
  <si>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</si>
  <si>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Кількість роботодавців, які надали інформацію про вакансії</t>
  </si>
  <si>
    <t>Продовження</t>
  </si>
  <si>
    <t>2017 рік</t>
  </si>
  <si>
    <t>з інших джерел</t>
  </si>
  <si>
    <t xml:space="preserve">Миколаївський МЦЗ 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</si>
  <si>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</si>
  <si>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</si>
  <si>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</si>
  <si>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</si>
  <si>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</si>
  <si>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</si>
  <si>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</si>
  <si>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</si>
  <si>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</si>
  <si>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</si>
  <si>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</si>
  <si>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</si>
  <si>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</si>
  <si>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</si>
  <si>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</si>
  <si>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</si>
  <si>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</si>
  <si>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</si>
  <si>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</si>
  <si>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</si>
  <si>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>Кількість вакансій на кінець періоду, одиниць</t>
  </si>
  <si>
    <t>за формою 3-ПН</t>
  </si>
  <si>
    <t>2018р.</t>
  </si>
  <si>
    <t>2019р.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</si>
  <si>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</si>
  <si>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</si>
  <si>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</si>
  <si>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 xml:space="preserve">з них: </t>
  </si>
  <si>
    <t>отримують допомогу по безробіттю, осіб</t>
  </si>
  <si>
    <t>Середній розмір допомоги по безробіттю,  грн.</t>
  </si>
  <si>
    <t>1.Мали статус безробітного, осіб</t>
  </si>
  <si>
    <t xml:space="preserve">   1.1. з них зареєстровано з початку року</t>
  </si>
  <si>
    <t>2. Всього отримали роботу (у т.ч. до набуття статусу безробітного),  осіб</t>
  </si>
  <si>
    <t>2.1.  працевлаштовано до набуття статусу,  осіб</t>
  </si>
  <si>
    <t>2.2. Питома вага працевлаштованих до набуття статусу безробітного, %</t>
  </si>
  <si>
    <t>2.3. Працевлаштовано безробітних за направленням служби зайнятості, осіб</t>
  </si>
  <si>
    <t>2.3.1. Шляхом одноразової виплати допомоги по безробіттю,  осіб</t>
  </si>
  <si>
    <t>2.3.2. Працевлаштовано з компенсацією витрат роботодавцю єдиного внеску, осіб</t>
  </si>
  <si>
    <t>3. Проходили професійне навчання безробітні,  осіб</t>
  </si>
  <si>
    <t>3.1.  з них в ЦПТО,  осіб</t>
  </si>
  <si>
    <t>4. Отримали ваучер на навчання, 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</si>
  <si>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</si>
  <si>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</si>
  <si>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</si>
  <si>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про вакансії,  одиниць</t>
  </si>
  <si>
    <t>9. Кількість вакансій, одиниць</t>
  </si>
  <si>
    <t>9.1. з них зареєстровано з початку року</t>
  </si>
  <si>
    <t>10. Мали статус безробітного, осіб</t>
  </si>
  <si>
    <t>11. Отримували допомогу по безробіттю, осіб</t>
  </si>
  <si>
    <t>12. Середній розмір допомоги по безробіттю, грн.</t>
  </si>
  <si>
    <t>13. Кількість вакансій по формі 3-ПН, одиниць</t>
  </si>
  <si>
    <t>14. Інформація про вакансії, отримані з інших джерел,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</si>
  <si>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</si>
  <si>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</si>
  <si>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Станом на кінець звітного періоду:</t>
  </si>
  <si>
    <t>2018 рік</t>
  </si>
  <si>
    <t>Населення, зайняте економічною діяльністю, (тис. осіб)</t>
  </si>
  <si>
    <t>січень-травень      2018 року</t>
  </si>
  <si>
    <t>січень-травень   2019 року</t>
  </si>
  <si>
    <t>січень-травень     2018р.</t>
  </si>
  <si>
    <t>січень-травень  2019р.</t>
  </si>
  <si>
    <t>за січень-травень 2018 - 2019 рр.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</si>
</sst>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0&quot;.&quot;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i/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4" borderId="0" applyNumberFormat="0" applyBorder="0" applyAlignment="0" applyProtection="0"/>
    <xf numFmtId="0" fontId="40" fillId="35" borderId="0" applyNumberFormat="0" applyBorder="0" applyAlignment="0" applyProtection="0"/>
    <xf numFmtId="0" fontId="34" fillId="15" borderId="1" applyNumberFormat="0" applyAlignment="0" applyProtection="0"/>
    <xf numFmtId="0" fontId="38" fillId="32" borderId="2" applyNumberFormat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3" borderId="1" applyNumberFormat="0" applyAlignment="0" applyProtection="0"/>
    <xf numFmtId="0" fontId="42" fillId="0" borderId="6" applyNumberFormat="0" applyFill="0" applyAlignment="0" applyProtection="0"/>
    <xf numFmtId="0" fontId="39" fillId="16" borderId="0" applyNumberFormat="0" applyBorder="0" applyAlignment="0" applyProtection="0"/>
    <xf numFmtId="0" fontId="1" fillId="5" borderId="7" applyNumberFormat="0" applyFont="0" applyAlignment="0" applyProtection="0"/>
    <xf numFmtId="0" fontId="33" fillId="15" borderId="8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9" applyNumberFormat="0" applyAlignment="0" applyProtection="0"/>
    <xf numFmtId="0" fontId="63" fillId="43" borderId="10" applyNumberFormat="0" applyAlignment="0" applyProtection="0"/>
    <xf numFmtId="0" fontId="64" fillId="43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68" fillId="0" borderId="14" applyNumberFormat="0" applyFill="0" applyAlignment="0" applyProtection="0"/>
    <xf numFmtId="0" fontId="69" fillId="44" borderId="15" applyNumberFormat="0" applyAlignment="0" applyProtection="0"/>
    <xf numFmtId="0" fontId="70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73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47" borderId="16" applyNumberFormat="0" applyFont="0" applyAlignment="0" applyProtection="0"/>
    <xf numFmtId="9" fontId="1" fillId="0" borderId="0" applyFont="0" applyFill="0" applyBorder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7" fillId="48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97" applyFill="1">
      <alignment/>
      <protection/>
    </xf>
    <xf numFmtId="0" fontId="17" fillId="0" borderId="0" xfId="104" applyFont="1" applyFill="1">
      <alignment/>
      <protection/>
    </xf>
    <xf numFmtId="0" fontId="19" fillId="0" borderId="0" xfId="104" applyFont="1" applyFill="1" applyBorder="1" applyAlignment="1">
      <alignment horizontal="center"/>
      <protection/>
    </xf>
    <xf numFmtId="0" fontId="19" fillId="0" borderId="0" xfId="104" applyFont="1" applyFill="1">
      <alignment/>
      <protection/>
    </xf>
    <xf numFmtId="0" fontId="21" fillId="0" borderId="0" xfId="104" applyFont="1" applyFill="1" applyAlignment="1">
      <alignment vertical="center"/>
      <protection/>
    </xf>
    <xf numFmtId="0" fontId="22" fillId="0" borderId="0" xfId="104" applyFont="1" applyFill="1">
      <alignment/>
      <protection/>
    </xf>
    <xf numFmtId="0" fontId="22" fillId="0" borderId="0" xfId="104" applyFont="1" applyFill="1" applyAlignment="1">
      <alignment vertical="center"/>
      <protection/>
    </xf>
    <xf numFmtId="0" fontId="22" fillId="0" borderId="0" xfId="104" applyFont="1" applyFill="1" applyAlignment="1">
      <alignment wrapText="1"/>
      <protection/>
    </xf>
    <xf numFmtId="3" fontId="20" fillId="0" borderId="18" xfId="104" applyNumberFormat="1" applyFont="1" applyFill="1" applyBorder="1" applyAlignment="1">
      <alignment horizontal="center" vertical="center"/>
      <protection/>
    </xf>
    <xf numFmtId="0" fontId="19" fillId="0" borderId="0" xfId="104" applyFont="1" applyFill="1" applyAlignment="1">
      <alignment vertical="center"/>
      <protection/>
    </xf>
    <xf numFmtId="0" fontId="3" fillId="0" borderId="18" xfId="98" applyFont="1" applyFill="1" applyBorder="1" applyAlignment="1">
      <alignment horizontal="left" vertical="center" wrapText="1"/>
      <protection/>
    </xf>
    <xf numFmtId="0" fontId="3" fillId="0" borderId="19" xfId="98" applyFont="1" applyFill="1" applyBorder="1" applyAlignment="1">
      <alignment horizontal="left" vertical="center" wrapText="1"/>
      <protection/>
    </xf>
    <xf numFmtId="0" fontId="47" fillId="0" borderId="18" xfId="87" applyFont="1" applyFill="1" applyBorder="1" applyAlignment="1">
      <alignment horizontal="left" vertical="center" wrapText="1"/>
      <protection/>
    </xf>
    <xf numFmtId="0" fontId="2" fillId="0" borderId="0" xfId="103" applyFont="1" applyFill="1" applyAlignment="1">
      <alignment vertical="top"/>
      <protection/>
    </xf>
    <xf numFmtId="0" fontId="26" fillId="0" borderId="0" xfId="103" applyFont="1" applyFill="1" applyAlignment="1">
      <alignment horizontal="center" vertical="top" wrapText="1"/>
      <protection/>
    </xf>
    <xf numFmtId="0" fontId="28" fillId="0" borderId="0" xfId="103" applyFont="1" applyFill="1" applyAlignment="1">
      <alignment horizontal="right" vertical="center"/>
      <protection/>
    </xf>
    <xf numFmtId="0" fontId="27" fillId="0" borderId="0" xfId="103" applyFont="1" applyFill="1" applyAlignment="1">
      <alignment horizontal="center" vertical="top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4" fillId="0" borderId="18" xfId="103" applyFont="1" applyFill="1" applyBorder="1" applyAlignment="1">
      <alignment horizontal="center" vertical="center" wrapText="1"/>
      <protection/>
    </xf>
    <xf numFmtId="0" fontId="2" fillId="0" borderId="0" xfId="103" applyFont="1" applyAlignment="1">
      <alignment vertical="center"/>
      <protection/>
    </xf>
    <xf numFmtId="3" fontId="4" fillId="0" borderId="18" xfId="95" applyNumberFormat="1" applyFont="1" applyBorder="1" applyAlignment="1">
      <alignment horizontal="center" vertical="center"/>
      <protection/>
    </xf>
    <xf numFmtId="172" fontId="4" fillId="0" borderId="18" xfId="95" applyNumberFormat="1" applyFont="1" applyBorder="1" applyAlignment="1">
      <alignment horizontal="center" vertical="center"/>
      <protection/>
    </xf>
    <xf numFmtId="3" fontId="2" fillId="0" borderId="0" xfId="103" applyNumberFormat="1" applyFont="1" applyAlignment="1">
      <alignment vertical="center"/>
      <protection/>
    </xf>
    <xf numFmtId="0" fontId="15" fillId="0" borderId="0" xfId="103" applyFont="1" applyAlignment="1">
      <alignment horizontal="center" vertical="center"/>
      <protection/>
    </xf>
    <xf numFmtId="3" fontId="15" fillId="0" borderId="18" xfId="95" applyNumberFormat="1" applyFont="1" applyBorder="1" applyAlignment="1">
      <alignment horizontal="center" vertical="center"/>
      <protection/>
    </xf>
    <xf numFmtId="172" fontId="15" fillId="0" borderId="18" xfId="95" applyNumberFormat="1" applyFont="1" applyBorder="1" applyAlignment="1">
      <alignment horizontal="center" vertical="center"/>
      <protection/>
    </xf>
    <xf numFmtId="173" fontId="15" fillId="0" borderId="0" xfId="103" applyNumberFormat="1" applyFont="1" applyAlignment="1">
      <alignment horizontal="center" vertical="center"/>
      <protection/>
    </xf>
    <xf numFmtId="172" fontId="2" fillId="0" borderId="0" xfId="103" applyNumberFormat="1" applyFont="1" applyAlignment="1">
      <alignment vertical="center"/>
      <protection/>
    </xf>
    <xf numFmtId="173" fontId="15" fillId="49" borderId="0" xfId="103" applyNumberFormat="1" applyFont="1" applyFill="1" applyAlignment="1">
      <alignment horizontal="center" vertical="center"/>
      <protection/>
    </xf>
    <xf numFmtId="172" fontId="15" fillId="0" borderId="18" xfId="95" applyNumberFormat="1" applyFont="1" applyFill="1" applyBorder="1" applyAlignment="1">
      <alignment horizontal="center" vertical="center"/>
      <protection/>
    </xf>
    <xf numFmtId="0" fontId="2" fillId="0" borderId="0" xfId="103" applyFont="1">
      <alignment/>
      <protection/>
    </xf>
    <xf numFmtId="0" fontId="24" fillId="0" borderId="0" xfId="104" applyFont="1" applyFill="1" applyAlignment="1">
      <alignment horizontal="center"/>
      <protection/>
    </xf>
    <xf numFmtId="0" fontId="20" fillId="0" borderId="18" xfId="104" applyFont="1" applyFill="1" applyBorder="1" applyAlignment="1">
      <alignment horizontal="center" vertical="center" wrapText="1"/>
      <protection/>
    </xf>
    <xf numFmtId="0" fontId="16" fillId="0" borderId="18" xfId="104" applyFont="1" applyFill="1" applyBorder="1" applyAlignment="1">
      <alignment horizontal="center" vertical="center" wrapText="1"/>
      <protection/>
    </xf>
    <xf numFmtId="3" fontId="20" fillId="4" borderId="18" xfId="104" applyNumberFormat="1" applyFont="1" applyFill="1" applyBorder="1" applyAlignment="1">
      <alignment horizontal="center" vertical="center"/>
      <protection/>
    </xf>
    <xf numFmtId="3" fontId="48" fillId="4" borderId="18" xfId="104" applyNumberFormat="1" applyFont="1" applyFill="1" applyBorder="1" applyAlignment="1">
      <alignment horizontal="center" vertical="center"/>
      <protection/>
    </xf>
    <xf numFmtId="0" fontId="3" fillId="0" borderId="18" xfId="10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3" fontId="49" fillId="0" borderId="18" xfId="0" applyNumberFormat="1" applyFont="1" applyBorder="1" applyAlignment="1">
      <alignment horizontal="center" vertical="center" wrapText="1"/>
    </xf>
    <xf numFmtId="0" fontId="44" fillId="0" borderId="0" xfId="104" applyFont="1" applyFill="1" applyBorder="1" applyAlignment="1">
      <alignment horizontal="center"/>
      <protection/>
    </xf>
    <xf numFmtId="173" fontId="11" fillId="0" borderId="0" xfId="100" applyNumberFormat="1" applyFont="1" applyFill="1" applyBorder="1" applyAlignment="1" applyProtection="1">
      <alignment horizontal="center"/>
      <protection locked="0"/>
    </xf>
    <xf numFmtId="1" fontId="46" fillId="0" borderId="0" xfId="100" applyNumberFormat="1" applyFont="1" applyFill="1" applyProtection="1">
      <alignment/>
      <protection locked="0"/>
    </xf>
    <xf numFmtId="173" fontId="2" fillId="0" borderId="0" xfId="100" applyNumberFormat="1" applyFont="1" applyFill="1" applyBorder="1" applyProtection="1">
      <alignment/>
      <protection locked="0"/>
    </xf>
    <xf numFmtId="173" fontId="45" fillId="0" borderId="0" xfId="0" applyNumberFormat="1" applyFont="1" applyFill="1" applyBorder="1" applyAlignment="1">
      <alignment horizontal="center" vertical="center"/>
    </xf>
    <xf numFmtId="14" fontId="20" fillId="0" borderId="18" xfId="86" applyNumberFormat="1" applyFont="1" applyBorder="1" applyAlignment="1">
      <alignment horizontal="center" vertical="center" wrapText="1"/>
      <protection/>
    </xf>
    <xf numFmtId="172" fontId="20" fillId="0" borderId="18" xfId="104" applyNumberFormat="1" applyFont="1" applyFill="1" applyBorder="1" applyAlignment="1">
      <alignment horizontal="center" vertical="center" wrapText="1"/>
      <protection/>
    </xf>
    <xf numFmtId="0" fontId="25" fillId="0" borderId="18" xfId="104" applyFont="1" applyFill="1" applyBorder="1" applyAlignment="1">
      <alignment horizontal="left" vertical="center" wrapText="1"/>
      <protection/>
    </xf>
    <xf numFmtId="172" fontId="25" fillId="0" borderId="18" xfId="104" applyNumberFormat="1" applyFont="1" applyFill="1" applyBorder="1" applyAlignment="1">
      <alignment horizontal="center" vertical="center" wrapText="1"/>
      <protection/>
    </xf>
    <xf numFmtId="0" fontId="20" fillId="0" borderId="18" xfId="104" applyFont="1" applyFill="1" applyBorder="1" applyAlignment="1">
      <alignment horizontal="center" vertical="center" wrapText="1"/>
      <protection/>
    </xf>
    <xf numFmtId="172" fontId="20" fillId="0" borderId="18" xfId="104" applyNumberFormat="1" applyFont="1" applyFill="1" applyBorder="1" applyAlignment="1">
      <alignment horizontal="center" vertical="center"/>
      <protection/>
    </xf>
    <xf numFmtId="0" fontId="15" fillId="0" borderId="18" xfId="101" applyFont="1" applyBorder="1" applyAlignment="1">
      <alignment vertical="center" wrapText="1"/>
      <protection/>
    </xf>
    <xf numFmtId="172" fontId="25" fillId="0" borderId="18" xfId="104" applyNumberFormat="1" applyFont="1" applyFill="1" applyBorder="1" applyAlignment="1">
      <alignment horizontal="center" vertical="center"/>
      <protection/>
    </xf>
    <xf numFmtId="0" fontId="6" fillId="0" borderId="0" xfId="103" applyFont="1" applyAlignment="1">
      <alignment horizontal="center" vertical="center"/>
      <protection/>
    </xf>
    <xf numFmtId="0" fontId="6" fillId="0" borderId="18" xfId="103" applyFont="1" applyFill="1" applyBorder="1" applyAlignment="1">
      <alignment horizontal="center" vertical="center" wrapText="1"/>
      <protection/>
    </xf>
    <xf numFmtId="0" fontId="6" fillId="0" borderId="18" xfId="103" applyFont="1" applyBorder="1" applyAlignment="1">
      <alignment horizontal="center" vertical="center" wrapText="1"/>
      <protection/>
    </xf>
    <xf numFmtId="0" fontId="6" fillId="0" borderId="18" xfId="103" applyNumberFormat="1" applyFont="1" applyBorder="1" applyAlignment="1">
      <alignment horizontal="center" vertical="center" wrapText="1"/>
      <protection/>
    </xf>
    <xf numFmtId="1" fontId="46" fillId="0" borderId="18" xfId="100" applyNumberFormat="1" applyFont="1" applyFill="1" applyBorder="1" applyAlignment="1" applyProtection="1">
      <alignment horizontal="center" vertical="center" wrapText="1"/>
      <protection/>
    </xf>
    <xf numFmtId="1" fontId="2" fillId="0" borderId="18" xfId="100" applyNumberFormat="1" applyFont="1" applyFill="1" applyBorder="1" applyAlignment="1" applyProtection="1">
      <alignment horizontal="center"/>
      <protection/>
    </xf>
    <xf numFmtId="1" fontId="7" fillId="0" borderId="0" xfId="100" applyNumberFormat="1" applyFont="1" applyFill="1" applyProtection="1">
      <alignment/>
      <protection locked="0"/>
    </xf>
    <xf numFmtId="1" fontId="11" fillId="0" borderId="0" xfId="100" applyNumberFormat="1" applyFont="1" applyFill="1" applyAlignment="1" applyProtection="1">
      <alignment horizontal="center"/>
      <protection locked="0"/>
    </xf>
    <xf numFmtId="1" fontId="2" fillId="0" borderId="0" xfId="100" applyNumberFormat="1" applyFont="1" applyFill="1" applyProtection="1">
      <alignment/>
      <protection locked="0"/>
    </xf>
    <xf numFmtId="1" fontId="6" fillId="0" borderId="0" xfId="100" applyNumberFormat="1" applyFont="1" applyFill="1" applyAlignment="1" applyProtection="1">
      <alignment horizontal="right"/>
      <protection locked="0"/>
    </xf>
    <xf numFmtId="1" fontId="4" fillId="0" borderId="0" xfId="100" applyNumberFormat="1" applyFont="1" applyFill="1" applyProtection="1">
      <alignment/>
      <protection locked="0"/>
    </xf>
    <xf numFmtId="1" fontId="11" fillId="0" borderId="0" xfId="100" applyNumberFormat="1" applyFont="1" applyFill="1" applyBorder="1" applyAlignment="1" applyProtection="1">
      <alignment horizontal="center"/>
      <protection locked="0"/>
    </xf>
    <xf numFmtId="1" fontId="2" fillId="0" borderId="0" xfId="100" applyNumberFormat="1" applyFont="1" applyFill="1" applyBorder="1" applyProtection="1">
      <alignment/>
      <protection locked="0"/>
    </xf>
    <xf numFmtId="1" fontId="2" fillId="0" borderId="0" xfId="100" applyNumberFormat="1" applyFont="1" applyFill="1" applyBorder="1" applyAlignment="1" applyProtection="1">
      <alignment vertical="center"/>
      <protection locked="0"/>
    </xf>
    <xf numFmtId="1" fontId="12" fillId="0" borderId="0" xfId="10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1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3" fontId="13" fillId="0" borderId="18" xfId="100" applyNumberFormat="1" applyFont="1" applyFill="1" applyBorder="1" applyAlignment="1" applyProtection="1">
      <alignment horizontal="center" vertical="center"/>
      <protection locked="0"/>
    </xf>
    <xf numFmtId="173" fontId="13" fillId="0" borderId="18" xfId="102" applyNumberFormat="1" applyFont="1" applyFill="1" applyBorder="1" applyAlignment="1">
      <alignment horizontal="center" vertical="center" wrapText="1"/>
      <protection/>
    </xf>
    <xf numFmtId="3" fontId="13" fillId="0" borderId="18" xfId="102" applyNumberFormat="1" applyFont="1" applyFill="1" applyBorder="1" applyAlignment="1">
      <alignment horizontal="center" vertical="center" wrapText="1"/>
      <protection/>
    </xf>
    <xf numFmtId="1" fontId="13" fillId="0" borderId="18" xfId="102" applyNumberFormat="1" applyFont="1" applyFill="1" applyBorder="1" applyAlignment="1">
      <alignment horizontal="center" vertical="center" wrapText="1"/>
      <protection/>
    </xf>
    <xf numFmtId="173" fontId="51" fillId="0" borderId="18" xfId="0" applyNumberFormat="1" applyFont="1" applyFill="1" applyBorder="1" applyAlignment="1">
      <alignment horizontal="center" vertical="center" wrapText="1"/>
    </xf>
    <xf numFmtId="0" fontId="13" fillId="0" borderId="18" xfId="100" applyFont="1" applyFill="1" applyBorder="1" applyAlignment="1" applyProtection="1">
      <alignment horizontal="left" vertical="center" wrapText="1"/>
      <protection locked="0"/>
    </xf>
    <xf numFmtId="1" fontId="13" fillId="0" borderId="0" xfId="100" applyNumberFormat="1" applyFont="1" applyFill="1" applyAlignment="1" applyProtection="1">
      <alignment horizontal="left" vertical="center"/>
      <protection locked="0"/>
    </xf>
    <xf numFmtId="0" fontId="7" fillId="0" borderId="0" xfId="97" applyFont="1" applyFill="1" applyAlignment="1">
      <alignment vertical="center"/>
      <protection/>
    </xf>
    <xf numFmtId="0" fontId="2" fillId="0" borderId="0" xfId="97" applyFont="1" applyFill="1" applyAlignment="1">
      <alignment horizontal="left" vertical="center"/>
      <protection/>
    </xf>
    <xf numFmtId="0" fontId="2" fillId="0" borderId="0" xfId="97" applyFill="1" applyAlignment="1">
      <alignment horizontal="center" vertical="center"/>
      <protection/>
    </xf>
    <xf numFmtId="3" fontId="2" fillId="0" borderId="0" xfId="97" applyNumberFormat="1" applyFill="1">
      <alignment/>
      <protection/>
    </xf>
    <xf numFmtId="0" fontId="8" fillId="0" borderId="0" xfId="97" applyFont="1" applyFill="1">
      <alignment/>
      <protection/>
    </xf>
    <xf numFmtId="0" fontId="2" fillId="0" borderId="0" xfId="97" applyFill="1" applyBorder="1">
      <alignment/>
      <protection/>
    </xf>
    <xf numFmtId="173" fontId="51" fillId="0" borderId="18" xfId="0" applyNumberFormat="1" applyFont="1" applyBorder="1" applyAlignment="1">
      <alignment horizontal="center" vertical="center"/>
    </xf>
    <xf numFmtId="173" fontId="4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" fontId="12" fillId="0" borderId="0" xfId="100" applyNumberFormat="1" applyFont="1" applyFill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73" fontId="12" fillId="0" borderId="18" xfId="102" applyNumberFormat="1" applyFont="1" applyFill="1" applyBorder="1" applyAlignment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>
      <alignment horizontal="center" vertical="center"/>
    </xf>
    <xf numFmtId="3" fontId="12" fillId="0" borderId="18" xfId="100" applyNumberFormat="1" applyFont="1" applyFill="1" applyBorder="1" applyAlignment="1" applyProtection="1">
      <alignment horizontal="center" vertical="center"/>
      <protection locked="0"/>
    </xf>
    <xf numFmtId="1" fontId="12" fillId="0" borderId="18" xfId="102" applyNumberFormat="1" applyFont="1" applyFill="1" applyBorder="1" applyAlignment="1">
      <alignment horizontal="center" vertical="center" wrapText="1"/>
      <protection/>
    </xf>
    <xf numFmtId="0" fontId="5" fillId="0" borderId="18" xfId="98" applyFont="1" applyFill="1" applyBorder="1" applyAlignment="1">
      <alignment horizontal="center" vertical="center"/>
      <protection/>
    </xf>
    <xf numFmtId="0" fontId="5" fillId="0" borderId="18" xfId="98" applyFont="1" applyFill="1" applyBorder="1" applyAlignment="1">
      <alignment horizontal="center" vertical="center" wrapText="1"/>
      <protection/>
    </xf>
    <xf numFmtId="3" fontId="3" fillId="0" borderId="18" xfId="98" applyNumberFormat="1" applyFont="1" applyFill="1" applyBorder="1" applyAlignment="1">
      <alignment horizontal="center" vertical="center" wrapText="1"/>
      <protection/>
    </xf>
    <xf numFmtId="173" fontId="5" fillId="0" borderId="18" xfId="98" applyNumberFormat="1" applyFont="1" applyFill="1" applyBorder="1" applyAlignment="1">
      <alignment horizontal="center" vertical="center"/>
      <protection/>
    </xf>
    <xf numFmtId="3" fontId="5" fillId="0" borderId="18" xfId="98" applyNumberFormat="1" applyFont="1" applyFill="1" applyBorder="1" applyAlignment="1">
      <alignment horizontal="center" vertical="center"/>
      <protection/>
    </xf>
    <xf numFmtId="3" fontId="3" fillId="0" borderId="19" xfId="98" applyNumberFormat="1" applyFont="1" applyFill="1" applyBorder="1" applyAlignment="1">
      <alignment horizontal="center" vertical="center" wrapText="1"/>
      <protection/>
    </xf>
    <xf numFmtId="173" fontId="5" fillId="0" borderId="19" xfId="98" applyNumberFormat="1" applyFont="1" applyFill="1" applyBorder="1" applyAlignment="1">
      <alignment horizontal="center" vertical="center"/>
      <protection/>
    </xf>
    <xf numFmtId="3" fontId="5" fillId="0" borderId="19" xfId="98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 wrapText="1"/>
      <protection/>
    </xf>
    <xf numFmtId="3" fontId="3" fillId="0" borderId="19" xfId="99" applyNumberFormat="1" applyFont="1" applyFill="1" applyBorder="1" applyAlignment="1">
      <alignment horizontal="center" vertical="center" wrapText="1"/>
      <protection/>
    </xf>
    <xf numFmtId="172" fontId="9" fillId="0" borderId="19" xfId="98" applyNumberFormat="1" applyFont="1" applyFill="1" applyBorder="1" applyAlignment="1">
      <alignment horizontal="center" vertical="center" wrapText="1"/>
      <protection/>
    </xf>
    <xf numFmtId="173" fontId="12" fillId="0" borderId="18" xfId="98" applyNumberFormat="1" applyFont="1" applyFill="1" applyBorder="1" applyAlignment="1">
      <alignment horizontal="center" vertical="center"/>
      <protection/>
    </xf>
    <xf numFmtId="172" fontId="5" fillId="0" borderId="18" xfId="98" applyNumberFormat="1" applyFont="1" applyFill="1" applyBorder="1" applyAlignment="1">
      <alignment horizontal="center" vertical="center"/>
      <protection/>
    </xf>
    <xf numFmtId="173" fontId="12" fillId="0" borderId="19" xfId="98" applyNumberFormat="1" applyFont="1" applyFill="1" applyBorder="1" applyAlignment="1">
      <alignment horizontal="center" vertical="center"/>
      <protection/>
    </xf>
    <xf numFmtId="3" fontId="12" fillId="0" borderId="19" xfId="98" applyNumberFormat="1" applyFont="1" applyFill="1" applyBorder="1" applyAlignment="1">
      <alignment horizontal="center" vertical="center"/>
      <protection/>
    </xf>
    <xf numFmtId="3" fontId="47" fillId="0" borderId="18" xfId="98" applyNumberFormat="1" applyFont="1" applyFill="1" applyBorder="1" applyAlignment="1">
      <alignment horizontal="center" vertical="center" wrapText="1"/>
      <protection/>
    </xf>
    <xf numFmtId="173" fontId="5" fillId="0" borderId="21" xfId="98" applyNumberFormat="1" applyFont="1" applyFill="1" applyBorder="1" applyAlignment="1">
      <alignment horizontal="center" vertical="center"/>
      <protection/>
    </xf>
    <xf numFmtId="1" fontId="3" fillId="0" borderId="18" xfId="98" applyNumberFormat="1" applyFont="1" applyFill="1" applyBorder="1" applyAlignment="1">
      <alignment horizontal="center" vertical="center" wrapText="1"/>
      <protection/>
    </xf>
    <xf numFmtId="1" fontId="5" fillId="0" borderId="18" xfId="98" applyNumberFormat="1" applyFont="1" applyFill="1" applyBorder="1" applyAlignment="1">
      <alignment horizontal="center" vertical="center"/>
      <protection/>
    </xf>
    <xf numFmtId="0" fontId="45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0" xfId="100" applyNumberFormat="1" applyFont="1" applyFill="1" applyBorder="1" applyAlignment="1" applyProtection="1">
      <alignment vertical="center" wrapText="1"/>
      <protection/>
    </xf>
    <xf numFmtId="1" fontId="11" fillId="0" borderId="0" xfId="100" applyNumberFormat="1" applyFont="1" applyFill="1" applyBorder="1" applyAlignment="1" applyProtection="1">
      <alignment horizontal="center" vertical="center" wrapText="1"/>
      <protection/>
    </xf>
    <xf numFmtId="1" fontId="2" fillId="0" borderId="0" xfId="100" applyNumberFormat="1" applyFont="1" applyFill="1" applyBorder="1" applyAlignment="1" applyProtection="1">
      <alignment horizontal="center"/>
      <protection/>
    </xf>
    <xf numFmtId="1" fontId="13" fillId="0" borderId="0" xfId="102" applyNumberFormat="1" applyFont="1" applyFill="1" applyBorder="1" applyAlignment="1">
      <alignment horizontal="center" vertical="center" wrapText="1"/>
      <protection/>
    </xf>
    <xf numFmtId="1" fontId="12" fillId="0" borderId="18" xfId="95" applyNumberFormat="1" applyFont="1" applyFill="1" applyBorder="1" applyAlignment="1">
      <alignment horizontal="center" vertical="center"/>
      <protection/>
    </xf>
    <xf numFmtId="3" fontId="15" fillId="0" borderId="18" xfId="104" applyNumberFormat="1" applyFont="1" applyFill="1" applyBorder="1" applyAlignment="1">
      <alignment horizontal="center" vertical="center"/>
      <protection/>
    </xf>
    <xf numFmtId="3" fontId="55" fillId="4" borderId="18" xfId="104" applyNumberFormat="1" applyFont="1" applyFill="1" applyBorder="1" applyAlignment="1">
      <alignment horizontal="center" vertical="center"/>
      <protection/>
    </xf>
    <xf numFmtId="1" fontId="26" fillId="0" borderId="0" xfId="10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1" fontId="26" fillId="0" borderId="0" xfId="100" applyNumberFormat="1" applyFont="1" applyFill="1" applyBorder="1" applyAlignment="1" applyProtection="1">
      <alignment horizontal="center" vertical="top"/>
      <protection locked="0"/>
    </xf>
    <xf numFmtId="1" fontId="2" fillId="0" borderId="22" xfId="100" applyNumberFormat="1" applyFont="1" applyFill="1" applyBorder="1" applyAlignment="1" applyProtection="1">
      <alignment horizontal="center" vertical="center" wrapText="1"/>
      <protection/>
    </xf>
    <xf numFmtId="0" fontId="12" fillId="0" borderId="19" xfId="98" applyFont="1" applyFill="1" applyBorder="1" applyAlignment="1">
      <alignment horizontal="left" vertical="center" wrapText="1"/>
      <protection/>
    </xf>
    <xf numFmtId="3" fontId="47" fillId="0" borderId="19" xfId="98" applyNumberFormat="1" applyFont="1" applyFill="1" applyBorder="1" applyAlignment="1">
      <alignment horizontal="center" vertical="center" wrapText="1"/>
      <protection/>
    </xf>
    <xf numFmtId="3" fontId="9" fillId="0" borderId="19" xfId="98" applyNumberFormat="1" applyFont="1" applyFill="1" applyBorder="1" applyAlignment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 wrapText="1"/>
      <protection/>
    </xf>
    <xf numFmtId="1" fontId="13" fillId="0" borderId="18" xfId="10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vertical="center"/>
    </xf>
    <xf numFmtId="173" fontId="1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0" xfId="100" applyNumberFormat="1" applyFont="1" applyFill="1" applyAlignment="1" applyProtection="1">
      <alignment/>
      <protection locked="0"/>
    </xf>
    <xf numFmtId="1" fontId="13" fillId="0" borderId="18" xfId="100" applyNumberFormat="1" applyFont="1" applyFill="1" applyBorder="1" applyAlignment="1" applyProtection="1">
      <alignment horizontal="center" vertical="center"/>
      <protection locked="0"/>
    </xf>
    <xf numFmtId="172" fontId="13" fillId="0" borderId="18" xfId="100" applyNumberFormat="1" applyFont="1" applyFill="1" applyBorder="1" applyAlignment="1" applyProtection="1">
      <alignment horizontal="center" vertical="center"/>
      <protection locked="0"/>
    </xf>
    <xf numFmtId="172" fontId="12" fillId="0" borderId="18" xfId="100" applyNumberFormat="1" applyFont="1" applyFill="1" applyBorder="1" applyAlignment="1" applyProtection="1">
      <alignment horizontal="center" vertical="center"/>
      <protection locked="0"/>
    </xf>
    <xf numFmtId="3" fontId="3" fillId="0" borderId="18" xfId="10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1" fontId="12" fillId="0" borderId="18" xfId="95" applyNumberFormat="1" applyFont="1" applyBorder="1" applyAlignment="1">
      <alignment horizontal="center" vertical="center"/>
      <protection/>
    </xf>
    <xf numFmtId="1" fontId="12" fillId="4" borderId="18" xfId="0" applyNumberFormat="1" applyFont="1" applyFill="1" applyBorder="1" applyAlignment="1" applyProtection="1">
      <alignment horizontal="center" vertical="center"/>
      <protection locked="0"/>
    </xf>
    <xf numFmtId="1" fontId="12" fillId="4" borderId="18" xfId="95" applyNumberFormat="1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 wrapText="1"/>
    </xf>
    <xf numFmtId="1" fontId="12" fillId="0" borderId="18" xfId="95" applyNumberFormat="1" applyFont="1" applyFill="1" applyBorder="1" applyAlignment="1">
      <alignment horizontal="center" vertical="center" wrapText="1"/>
      <protection/>
    </xf>
    <xf numFmtId="173" fontId="13" fillId="0" borderId="18" xfId="0" applyNumberFormat="1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6" fillId="0" borderId="0" xfId="103" applyFont="1" applyFill="1" applyAlignment="1">
      <alignment horizontal="center" vertical="top" wrapText="1"/>
      <protection/>
    </xf>
    <xf numFmtId="0" fontId="26" fillId="0" borderId="18" xfId="103" applyFont="1" applyFill="1" applyBorder="1" applyAlignment="1">
      <alignment horizontal="center" vertical="top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16" fillId="0" borderId="0" xfId="104" applyFont="1" applyFill="1" applyAlignment="1">
      <alignment horizontal="center" wrapText="1"/>
      <protection/>
    </xf>
    <xf numFmtId="0" fontId="18" fillId="0" borderId="0" xfId="104" applyFont="1" applyFill="1" applyAlignment="1">
      <alignment horizontal="center"/>
      <protection/>
    </xf>
    <xf numFmtId="0" fontId="19" fillId="0" borderId="18" xfId="104" applyFont="1" applyFill="1" applyBorder="1" applyAlignment="1">
      <alignment horizontal="center"/>
      <protection/>
    </xf>
    <xf numFmtId="14" fontId="20" fillId="0" borderId="18" xfId="86" applyNumberFormat="1" applyFont="1" applyBorder="1" applyAlignment="1">
      <alignment horizontal="center" vertical="center" wrapText="1"/>
      <protection/>
    </xf>
    <xf numFmtId="0" fontId="23" fillId="0" borderId="0" xfId="104" applyFont="1" applyFill="1" applyAlignment="1">
      <alignment horizontal="center" vertical="center" wrapText="1"/>
      <protection/>
    </xf>
    <xf numFmtId="0" fontId="18" fillId="0" borderId="0" xfId="104" applyFont="1" applyFill="1" applyAlignment="1">
      <alignment horizontal="center" wrapText="1"/>
      <protection/>
    </xf>
    <xf numFmtId="0" fontId="16" fillId="0" borderId="18" xfId="104" applyFont="1" applyFill="1" applyBorder="1" applyAlignment="1">
      <alignment horizontal="center" vertical="center" wrapText="1"/>
      <protection/>
    </xf>
    <xf numFmtId="0" fontId="9" fillId="0" borderId="23" xfId="97" applyFont="1" applyFill="1" applyBorder="1" applyAlignment="1">
      <alignment horizontal="left" vertical="center" wrapText="1"/>
      <protection/>
    </xf>
    <xf numFmtId="0" fontId="30" fillId="0" borderId="23" xfId="98" applyFont="1" applyFill="1" applyBorder="1" applyAlignment="1">
      <alignment horizontal="right" vertical="center" wrapText="1"/>
      <protection/>
    </xf>
    <xf numFmtId="0" fontId="30" fillId="0" borderId="24" xfId="98" applyFont="1" applyFill="1" applyBorder="1" applyAlignment="1">
      <alignment horizontal="right" vertical="center" wrapText="1"/>
      <protection/>
    </xf>
    <xf numFmtId="0" fontId="27" fillId="0" borderId="0" xfId="99" applyFont="1" applyFill="1" applyAlignment="1">
      <alignment horizontal="center" vertical="center"/>
      <protection/>
    </xf>
    <xf numFmtId="0" fontId="27" fillId="0" borderId="24" xfId="98" applyFont="1" applyFill="1" applyBorder="1" applyAlignment="1">
      <alignment horizontal="center" vertical="top" wrapText="1"/>
      <protection/>
    </xf>
    <xf numFmtId="0" fontId="3" fillId="0" borderId="18" xfId="98" applyFont="1" applyFill="1" applyBorder="1" applyAlignment="1">
      <alignment horizontal="center" vertical="center" wrapText="1"/>
      <protection/>
    </xf>
    <xf numFmtId="0" fontId="12" fillId="0" borderId="18" xfId="103" applyFont="1" applyFill="1" applyBorder="1" applyAlignment="1">
      <alignment horizontal="center" vertical="center" wrapText="1"/>
      <protection/>
    </xf>
    <xf numFmtId="0" fontId="5" fillId="0" borderId="18" xfId="98" applyFont="1" applyFill="1" applyBorder="1" applyAlignment="1">
      <alignment horizontal="center" vertical="center"/>
      <protection/>
    </xf>
    <xf numFmtId="1" fontId="13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 wrapText="1"/>
      <protection/>
    </xf>
    <xf numFmtId="1" fontId="46" fillId="0" borderId="18" xfId="100" applyNumberFormat="1" applyFont="1" applyFill="1" applyBorder="1" applyAlignment="1" applyProtection="1">
      <alignment horizontal="center" vertical="center" wrapText="1"/>
      <protection/>
    </xf>
    <xf numFmtId="1" fontId="45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 wrapText="1"/>
      <protection locked="0"/>
    </xf>
    <xf numFmtId="1" fontId="12" fillId="0" borderId="20" xfId="100" applyNumberFormat="1" applyFont="1" applyFill="1" applyBorder="1" applyAlignment="1" applyProtection="1">
      <alignment horizontal="center" vertical="center" wrapText="1"/>
      <protection/>
    </xf>
    <xf numFmtId="1" fontId="12" fillId="0" borderId="25" xfId="100" applyNumberFormat="1" applyFont="1" applyFill="1" applyBorder="1" applyAlignment="1" applyProtection="1">
      <alignment horizontal="center" vertical="center" wrapText="1"/>
      <protection/>
    </xf>
    <xf numFmtId="1" fontId="12" fillId="0" borderId="23" xfId="100" applyNumberFormat="1" applyFont="1" applyFill="1" applyBorder="1" applyAlignment="1" applyProtection="1">
      <alignment horizontal="center" vertical="center" wrapText="1"/>
      <protection/>
    </xf>
    <xf numFmtId="1" fontId="12" fillId="0" borderId="26" xfId="100" applyNumberFormat="1" applyFont="1" applyFill="1" applyBorder="1" applyAlignment="1" applyProtection="1">
      <alignment horizontal="center" vertical="center" wrapText="1"/>
      <protection/>
    </xf>
    <xf numFmtId="1" fontId="12" fillId="0" borderId="27" xfId="100" applyNumberFormat="1" applyFont="1" applyFill="1" applyBorder="1" applyAlignment="1" applyProtection="1">
      <alignment horizontal="center" vertical="center" wrapText="1"/>
      <protection/>
    </xf>
    <xf numFmtId="1" fontId="12" fillId="0" borderId="0" xfId="100" applyNumberFormat="1" applyFont="1" applyFill="1" applyBorder="1" applyAlignment="1" applyProtection="1">
      <alignment horizontal="center" vertical="center" wrapText="1"/>
      <protection/>
    </xf>
    <xf numFmtId="1" fontId="12" fillId="0" borderId="28" xfId="100" applyNumberFormat="1" applyFont="1" applyFill="1" applyBorder="1" applyAlignment="1" applyProtection="1">
      <alignment horizontal="center" vertical="center" wrapText="1"/>
      <protection/>
    </xf>
    <xf numFmtId="1" fontId="46" fillId="0" borderId="29" xfId="100" applyNumberFormat="1" applyFont="1" applyFill="1" applyBorder="1" applyAlignment="1" applyProtection="1">
      <alignment horizontal="center" vertical="center" wrapText="1"/>
      <protection/>
    </xf>
    <xf numFmtId="1" fontId="46" fillId="0" borderId="19" xfId="100" applyNumberFormat="1" applyFont="1" applyFill="1" applyBorder="1" applyAlignment="1" applyProtection="1">
      <alignment horizontal="center" vertical="center" wrapText="1"/>
      <protection/>
    </xf>
    <xf numFmtId="1" fontId="12" fillId="0" borderId="22" xfId="100" applyNumberFormat="1" applyFont="1" applyFill="1" applyBorder="1" applyAlignment="1" applyProtection="1">
      <alignment horizontal="center" vertical="center" wrapText="1"/>
      <protection/>
    </xf>
    <xf numFmtId="1" fontId="12" fillId="0" borderId="30" xfId="100" applyNumberFormat="1" applyFont="1" applyFill="1" applyBorder="1" applyAlignment="1" applyProtection="1">
      <alignment horizontal="center" vertical="center" wrapText="1"/>
      <protection/>
    </xf>
    <xf numFmtId="1" fontId="2" fillId="0" borderId="18" xfId="100" applyNumberFormat="1" applyFont="1" applyFill="1" applyBorder="1" applyAlignment="1" applyProtection="1">
      <alignment horizontal="center"/>
      <protection/>
    </xf>
    <xf numFmtId="1" fontId="26" fillId="0" borderId="0" xfId="100" applyNumberFormat="1" applyFont="1" applyFill="1" applyBorder="1" applyAlignment="1" applyProtection="1">
      <alignment horizontal="center" vertical="top"/>
      <protection locked="0"/>
    </xf>
    <xf numFmtId="1" fontId="26" fillId="0" borderId="24" xfId="100" applyNumberFormat="1" applyFont="1" applyFill="1" applyBorder="1" applyAlignment="1" applyProtection="1">
      <alignment horizontal="center" vertical="top"/>
      <protection locked="0"/>
    </xf>
    <xf numFmtId="1" fontId="26" fillId="0" borderId="0" xfId="100" applyNumberFormat="1" applyFont="1" applyFill="1" applyAlignment="1" applyProtection="1">
      <alignment horizontal="center"/>
      <protection locked="0"/>
    </xf>
    <xf numFmtId="1" fontId="45" fillId="0" borderId="22" xfId="100" applyNumberFormat="1" applyFont="1" applyFill="1" applyBorder="1" applyAlignment="1" applyProtection="1">
      <alignment horizontal="center" vertical="center" wrapText="1"/>
      <protection/>
    </xf>
    <xf numFmtId="1" fontId="45" fillId="0" borderId="30" xfId="100" applyNumberFormat="1" applyFont="1" applyFill="1" applyBorder="1" applyAlignment="1" applyProtection="1">
      <alignment horizontal="center" vertical="center" wrapText="1"/>
      <protection/>
    </xf>
    <xf numFmtId="1" fontId="45" fillId="0" borderId="20" xfId="100" applyNumberFormat="1" applyFont="1" applyFill="1" applyBorder="1" applyAlignment="1" applyProtection="1">
      <alignment horizontal="center" vertical="center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 3" xfId="86"/>
    <cellStyle name="Звичайний 3 2 3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3" xfId="94"/>
    <cellStyle name="Обычный 4" xfId="95"/>
    <cellStyle name="Обычный 5" xfId="96"/>
    <cellStyle name="Обычный 5 2" xfId="97"/>
    <cellStyle name="Обычный 5 3" xfId="98"/>
    <cellStyle name="Обычный 6 3" xfId="99"/>
    <cellStyle name="Обычный_06" xfId="100"/>
    <cellStyle name="Обычный_09_Професійний склад" xfId="101"/>
    <cellStyle name="Обычный_12 Зинкевич" xfId="102"/>
    <cellStyle name="Обычный_27.08.2013" xfId="103"/>
    <cellStyle name="Обычный_Форма7Н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3"/>
  <sheetViews>
    <sheetView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45.140625" style="0" customWidth="1"/>
    <col min="2" max="5" width="16.8515625" style="0" customWidth="1"/>
    <col min="8" max="8" width="9.140625" style="76" customWidth="1"/>
  </cols>
  <sheetData>
    <row r="1" spans="1:8" ht="20.25">
      <c r="A1" s="164" t="s">
        <v>45</v>
      </c>
      <c r="B1" s="164"/>
      <c r="C1" s="164"/>
      <c r="D1" s="164"/>
      <c r="E1" s="164"/>
      <c r="F1" s="146"/>
      <c r="G1" s="146"/>
      <c r="H1" s="146"/>
    </row>
    <row r="2" spans="1:8" s="45" customFormat="1" ht="18.75">
      <c r="A2" s="165" t="s">
        <v>46</v>
      </c>
      <c r="B2" s="165"/>
      <c r="C2" s="165"/>
      <c r="D2" s="165"/>
      <c r="E2" s="165"/>
      <c r="F2" s="39"/>
      <c r="G2" s="39"/>
      <c r="H2" s="39"/>
    </row>
    <row r="3" ht="7.5" customHeight="1">
      <c r="A3" s="39" t="s">
        <v>3</v>
      </c>
    </row>
    <row r="4" spans="1:8" s="44" customFormat="1" ht="15.75">
      <c r="A4" s="43" t="s">
        <v>47</v>
      </c>
      <c r="H4" s="77"/>
    </row>
    <row r="5" spans="1:8" ht="59.25" customHeight="1">
      <c r="A5" s="138"/>
      <c r="B5" s="136" t="s">
        <v>48</v>
      </c>
      <c r="C5" s="136" t="s">
        <v>49</v>
      </c>
      <c r="D5" s="137" t="s">
        <v>73</v>
      </c>
      <c r="E5" s="137" t="s">
        <v>131</v>
      </c>
      <c r="H5"/>
    </row>
    <row r="6" spans="1:8" ht="45" customHeight="1">
      <c r="A6" s="80" t="s">
        <v>50</v>
      </c>
      <c r="B6" s="41">
        <v>558.2</v>
      </c>
      <c r="C6" s="41">
        <v>551.4</v>
      </c>
      <c r="D6" s="86">
        <v>546</v>
      </c>
      <c r="E6" s="95">
        <v>549</v>
      </c>
      <c r="H6"/>
    </row>
    <row r="7" spans="1:8" ht="41.25" customHeight="1">
      <c r="A7" s="81" t="s">
        <v>51</v>
      </c>
      <c r="B7" s="46">
        <v>64</v>
      </c>
      <c r="C7" s="42">
        <v>63.6</v>
      </c>
      <c r="D7" s="79">
        <v>63.3</v>
      </c>
      <c r="E7" s="97">
        <v>64.3</v>
      </c>
      <c r="H7"/>
    </row>
    <row r="8" spans="1:8" ht="46.5" customHeight="1">
      <c r="A8" s="80" t="s">
        <v>132</v>
      </c>
      <c r="B8" s="41">
        <v>508.7</v>
      </c>
      <c r="C8" s="41">
        <v>498.1</v>
      </c>
      <c r="D8" s="78">
        <v>489.7</v>
      </c>
      <c r="E8" s="95">
        <v>496.2</v>
      </c>
      <c r="H8"/>
    </row>
    <row r="9" spans="1:8" ht="39.75" customHeight="1">
      <c r="A9" s="81" t="s">
        <v>52</v>
      </c>
      <c r="B9" s="42">
        <v>58.4</v>
      </c>
      <c r="C9" s="42">
        <v>57.5</v>
      </c>
      <c r="D9" s="79">
        <v>56.8</v>
      </c>
      <c r="E9" s="97">
        <v>58.1</v>
      </c>
      <c r="H9"/>
    </row>
    <row r="10" spans="1:8" ht="49.5" customHeight="1">
      <c r="A10" s="80" t="s">
        <v>53</v>
      </c>
      <c r="B10" s="41">
        <v>49.5</v>
      </c>
      <c r="C10" s="41">
        <v>53.3</v>
      </c>
      <c r="D10" s="78">
        <v>56.3</v>
      </c>
      <c r="E10" s="95">
        <v>52.8</v>
      </c>
      <c r="H10"/>
    </row>
    <row r="11" spans="1:8" ht="42.75" customHeight="1">
      <c r="A11" s="81" t="s">
        <v>54</v>
      </c>
      <c r="B11" s="42">
        <v>8.9</v>
      </c>
      <c r="C11" s="42">
        <v>9.7</v>
      </c>
      <c r="D11" s="79">
        <v>10.3</v>
      </c>
      <c r="E11" s="96">
        <v>9.6</v>
      </c>
      <c r="H11"/>
    </row>
    <row r="12" spans="1:8" ht="43.5" customHeight="1">
      <c r="A12" s="80" t="s">
        <v>55</v>
      </c>
      <c r="B12" s="41">
        <v>313.5</v>
      </c>
      <c r="C12" s="41">
        <v>315.4</v>
      </c>
      <c r="D12" s="78">
        <v>316.1</v>
      </c>
      <c r="E12" s="95">
        <v>304.9</v>
      </c>
      <c r="H12"/>
    </row>
    <row r="13" ht="15.75">
      <c r="A13" s="40"/>
    </row>
  </sheetData>
  <sheetProtection/>
  <mergeCells count="2">
    <mergeCell ref="A1:E1"/>
    <mergeCell ref="A2:E2"/>
  </mergeCells>
  <printOptions horizontalCentered="1" vertic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7"/>
  <sheetViews>
    <sheetView zoomScale="85" zoomScaleNormal="85" zoomScaleSheetLayoutView="80" zoomScalePageLayoutView="0" workbookViewId="0" topLeftCell="B1">
      <pane xSplit="1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8" sqref="L8"/>
    </sheetView>
  </sheetViews>
  <sheetFormatPr defaultColWidth="9.140625" defaultRowHeight="15"/>
  <cols>
    <col min="1" max="1" width="1.28515625" style="31" hidden="1" customWidth="1"/>
    <col min="2" max="2" width="29.57421875" style="31" customWidth="1"/>
    <col min="3" max="3" width="17.8515625" style="31" customWidth="1"/>
    <col min="4" max="4" width="17.140625" style="31" customWidth="1"/>
    <col min="5" max="5" width="17.57421875" style="31" customWidth="1"/>
    <col min="6" max="6" width="16.7109375" style="31" customWidth="1"/>
    <col min="7" max="7" width="9.140625" style="31" customWidth="1"/>
    <col min="8" max="10" width="0" style="31" hidden="1" customWidth="1"/>
    <col min="11" max="16384" width="9.140625" style="31" customWidth="1"/>
  </cols>
  <sheetData>
    <row r="1" spans="1:6" s="14" customFormat="1" ht="49.5" customHeight="1">
      <c r="A1" s="166" t="s">
        <v>57</v>
      </c>
      <c r="B1" s="166"/>
      <c r="C1" s="166"/>
      <c r="D1" s="166"/>
      <c r="E1" s="166"/>
      <c r="F1" s="166"/>
    </row>
    <row r="2" spans="1:6" s="14" customFormat="1" ht="16.5" customHeight="1">
      <c r="A2" s="15"/>
      <c r="B2" s="15"/>
      <c r="C2" s="15"/>
      <c r="D2" s="15"/>
      <c r="E2" s="15"/>
      <c r="F2" s="16" t="s">
        <v>59</v>
      </c>
    </row>
    <row r="3" spans="1:6" s="14" customFormat="1" ht="24.75" customHeight="1">
      <c r="A3" s="15"/>
      <c r="B3" s="167"/>
      <c r="C3" s="168" t="s">
        <v>133</v>
      </c>
      <c r="D3" s="168" t="s">
        <v>134</v>
      </c>
      <c r="E3" s="168" t="s">
        <v>39</v>
      </c>
      <c r="F3" s="168"/>
    </row>
    <row r="4" spans="1:6" s="14" customFormat="1" ht="42" customHeight="1">
      <c r="A4" s="17"/>
      <c r="B4" s="167"/>
      <c r="C4" s="168"/>
      <c r="D4" s="168"/>
      <c r="E4" s="18" t="s">
        <v>2</v>
      </c>
      <c r="F4" s="19" t="s">
        <v>40</v>
      </c>
    </row>
    <row r="5" spans="2:6" s="60" customFormat="1" ht="13.5" customHeight="1">
      <c r="B5" s="61" t="s">
        <v>11</v>
      </c>
      <c r="C5" s="62">
        <v>1</v>
      </c>
      <c r="D5" s="63">
        <v>2</v>
      </c>
      <c r="E5" s="62">
        <v>3</v>
      </c>
      <c r="F5" s="63">
        <v>4</v>
      </c>
    </row>
    <row r="6" spans="2:10" s="20" customFormat="1" ht="34.5" customHeight="1">
      <c r="B6" s="37" t="s">
        <v>43</v>
      </c>
      <c r="C6" s="21">
        <f>SUM(C7:C27)</f>
        <v>1475</v>
      </c>
      <c r="D6" s="21">
        <f>SUM(D7:D27)</f>
        <v>3679</v>
      </c>
      <c r="E6" s="22">
        <f>ROUND(D6/C6*100,1)</f>
        <v>249.4</v>
      </c>
      <c r="F6" s="21">
        <f aca="true" t="shared" si="0" ref="F6:F27">D6-C6</f>
        <v>2204</v>
      </c>
      <c r="I6" s="23"/>
      <c r="J6" s="23"/>
    </row>
    <row r="7" spans="2:10" s="24" customFormat="1" ht="23.25" customHeight="1">
      <c r="B7" s="124" t="s">
        <v>75</v>
      </c>
      <c r="C7" s="38">
        <v>677</v>
      </c>
      <c r="D7" s="38">
        <v>2209</v>
      </c>
      <c r="E7" s="26">
        <f aca="true" t="shared" si="1" ref="E7:E27">ROUND(D7/C7*100,1)</f>
        <v>326.3</v>
      </c>
      <c r="F7" s="25">
        <f t="shared" si="0"/>
        <v>1532</v>
      </c>
      <c r="H7" s="27">
        <f>ROUND(D7/$D$6*100,1)</f>
        <v>60</v>
      </c>
      <c r="I7" s="28">
        <f>ROUND(C7/1000,1)</f>
        <v>0.7</v>
      </c>
      <c r="J7" s="28">
        <f>ROUND(D7/1000,1)</f>
        <v>2.2</v>
      </c>
    </row>
    <row r="8" spans="2:10" s="24" customFormat="1" ht="23.25" customHeight="1">
      <c r="B8" s="124" t="s">
        <v>76</v>
      </c>
      <c r="C8" s="38">
        <v>0</v>
      </c>
      <c r="D8" s="38">
        <v>382</v>
      </c>
      <c r="E8" s="26" t="e">
        <f t="shared" si="1"/>
        <v>#DIV/0!</v>
      </c>
      <c r="F8" s="25">
        <f t="shared" si="0"/>
        <v>382</v>
      </c>
      <c r="H8" s="27">
        <f aca="true" t="shared" si="2" ref="H8:H27">ROUND(D8/$D$6*100,1)</f>
        <v>10.4</v>
      </c>
      <c r="I8" s="28">
        <f aca="true" t="shared" si="3" ref="I8:J27">ROUND(C8/1000,1)</f>
        <v>0</v>
      </c>
      <c r="J8" s="28">
        <f t="shared" si="3"/>
        <v>0.4</v>
      </c>
    </row>
    <row r="9" spans="2:10" s="24" customFormat="1" ht="23.25" customHeight="1">
      <c r="B9" s="124" t="s">
        <v>77</v>
      </c>
      <c r="C9" s="38">
        <v>101</v>
      </c>
      <c r="D9" s="38">
        <v>65</v>
      </c>
      <c r="E9" s="26">
        <f t="shared" si="1"/>
        <v>64.4</v>
      </c>
      <c r="F9" s="25">
        <f t="shared" si="0"/>
        <v>-36</v>
      </c>
      <c r="H9" s="29">
        <f t="shared" si="2"/>
        <v>1.8</v>
      </c>
      <c r="I9" s="28">
        <f t="shared" si="3"/>
        <v>0.1</v>
      </c>
      <c r="J9" s="28">
        <f t="shared" si="3"/>
        <v>0.1</v>
      </c>
    </row>
    <row r="10" spans="2:10" s="24" customFormat="1" ht="23.25" customHeight="1">
      <c r="B10" s="124" t="s">
        <v>78</v>
      </c>
      <c r="C10" s="38">
        <v>3</v>
      </c>
      <c r="D10" s="38">
        <v>12</v>
      </c>
      <c r="E10" s="26">
        <f t="shared" si="1"/>
        <v>400</v>
      </c>
      <c r="F10" s="25">
        <f t="shared" si="0"/>
        <v>9</v>
      </c>
      <c r="H10" s="27">
        <f t="shared" si="2"/>
        <v>0.3</v>
      </c>
      <c r="I10" s="28">
        <f t="shared" si="3"/>
        <v>0</v>
      </c>
      <c r="J10" s="28">
        <f t="shared" si="3"/>
        <v>0</v>
      </c>
    </row>
    <row r="11" spans="2:10" s="24" customFormat="1" ht="23.25" customHeight="1">
      <c r="B11" s="124" t="s">
        <v>79</v>
      </c>
      <c r="C11" s="38">
        <v>0</v>
      </c>
      <c r="D11" s="38">
        <v>53</v>
      </c>
      <c r="E11" s="26" t="e">
        <f t="shared" si="1"/>
        <v>#DIV/0!</v>
      </c>
      <c r="F11" s="25">
        <f t="shared" si="0"/>
        <v>53</v>
      </c>
      <c r="H11" s="29">
        <f t="shared" si="2"/>
        <v>1.4</v>
      </c>
      <c r="I11" s="28">
        <f t="shared" si="3"/>
        <v>0</v>
      </c>
      <c r="J11" s="28">
        <f t="shared" si="3"/>
        <v>0.1</v>
      </c>
    </row>
    <row r="12" spans="2:10" s="24" customFormat="1" ht="23.25" customHeight="1">
      <c r="B12" s="124" t="s">
        <v>80</v>
      </c>
      <c r="C12" s="38">
        <v>42</v>
      </c>
      <c r="D12" s="38">
        <v>0</v>
      </c>
      <c r="E12" s="26">
        <f t="shared" si="1"/>
        <v>0</v>
      </c>
      <c r="F12" s="25">
        <f t="shared" si="0"/>
        <v>-42</v>
      </c>
      <c r="H12" s="27">
        <f t="shared" si="2"/>
        <v>0</v>
      </c>
      <c r="I12" s="28">
        <f t="shared" si="3"/>
        <v>0</v>
      </c>
      <c r="J12" s="28">
        <f t="shared" si="3"/>
        <v>0</v>
      </c>
    </row>
    <row r="13" spans="2:10" s="24" customFormat="1" ht="23.25" customHeight="1">
      <c r="B13" s="124" t="s">
        <v>81</v>
      </c>
      <c r="C13" s="38">
        <v>102</v>
      </c>
      <c r="D13" s="38">
        <v>56</v>
      </c>
      <c r="E13" s="26">
        <f t="shared" si="1"/>
        <v>54.9</v>
      </c>
      <c r="F13" s="25">
        <f t="shared" si="0"/>
        <v>-46</v>
      </c>
      <c r="H13" s="27">
        <f t="shared" si="2"/>
        <v>1.5</v>
      </c>
      <c r="I13" s="28">
        <f t="shared" si="3"/>
        <v>0.1</v>
      </c>
      <c r="J13" s="28">
        <f t="shared" si="3"/>
        <v>0.1</v>
      </c>
    </row>
    <row r="14" spans="2:10" s="24" customFormat="1" ht="23.25" customHeight="1">
      <c r="B14" s="124" t="s">
        <v>82</v>
      </c>
      <c r="C14" s="38">
        <v>0</v>
      </c>
      <c r="D14" s="38">
        <v>28</v>
      </c>
      <c r="E14" s="26" t="e">
        <f t="shared" si="1"/>
        <v>#DIV/0!</v>
      </c>
      <c r="F14" s="25">
        <f t="shared" si="0"/>
        <v>28</v>
      </c>
      <c r="H14" s="27">
        <f t="shared" si="2"/>
        <v>0.8</v>
      </c>
      <c r="I14" s="28">
        <f t="shared" si="3"/>
        <v>0</v>
      </c>
      <c r="J14" s="28">
        <f t="shared" si="3"/>
        <v>0</v>
      </c>
    </row>
    <row r="15" spans="2:10" s="24" customFormat="1" ht="23.25" customHeight="1">
      <c r="B15" s="124" t="s">
        <v>83</v>
      </c>
      <c r="C15" s="38">
        <v>6</v>
      </c>
      <c r="D15" s="38">
        <v>31</v>
      </c>
      <c r="E15" s="26">
        <f t="shared" si="1"/>
        <v>516.7</v>
      </c>
      <c r="F15" s="25">
        <f t="shared" si="0"/>
        <v>25</v>
      </c>
      <c r="H15" s="27">
        <f t="shared" si="2"/>
        <v>0.8</v>
      </c>
      <c r="I15" s="28">
        <f t="shared" si="3"/>
        <v>0</v>
      </c>
      <c r="J15" s="28">
        <f t="shared" si="3"/>
        <v>0</v>
      </c>
    </row>
    <row r="16" spans="2:10" s="24" customFormat="1" ht="23.25" customHeight="1">
      <c r="B16" s="124" t="s">
        <v>84</v>
      </c>
      <c r="C16" s="38">
        <v>65</v>
      </c>
      <c r="D16" s="38">
        <v>93</v>
      </c>
      <c r="E16" s="26">
        <f t="shared" si="1"/>
        <v>143.1</v>
      </c>
      <c r="F16" s="25">
        <f t="shared" si="0"/>
        <v>28</v>
      </c>
      <c r="H16" s="27">
        <f t="shared" si="2"/>
        <v>2.5</v>
      </c>
      <c r="I16" s="28">
        <f t="shared" si="3"/>
        <v>0.1</v>
      </c>
      <c r="J16" s="28">
        <f t="shared" si="3"/>
        <v>0.1</v>
      </c>
    </row>
    <row r="17" spans="2:10" s="24" customFormat="1" ht="23.25" customHeight="1">
      <c r="B17" s="124" t="s">
        <v>85</v>
      </c>
      <c r="C17" s="38">
        <v>0</v>
      </c>
      <c r="D17" s="38">
        <v>11</v>
      </c>
      <c r="E17" s="26">
        <v>0</v>
      </c>
      <c r="F17" s="25">
        <f t="shared" si="0"/>
        <v>11</v>
      </c>
      <c r="H17" s="27">
        <f t="shared" si="2"/>
        <v>0.3</v>
      </c>
      <c r="I17" s="28">
        <f t="shared" si="3"/>
        <v>0</v>
      </c>
      <c r="J17" s="28">
        <f t="shared" si="3"/>
        <v>0</v>
      </c>
    </row>
    <row r="18" spans="2:10" s="24" customFormat="1" ht="23.25" customHeight="1">
      <c r="B18" s="124" t="s">
        <v>86</v>
      </c>
      <c r="C18" s="38">
        <v>13</v>
      </c>
      <c r="D18" s="38">
        <v>44</v>
      </c>
      <c r="E18" s="26">
        <f t="shared" si="1"/>
        <v>338.5</v>
      </c>
      <c r="F18" s="25">
        <f t="shared" si="0"/>
        <v>31</v>
      </c>
      <c r="H18" s="29">
        <f t="shared" si="2"/>
        <v>1.2</v>
      </c>
      <c r="I18" s="28">
        <f t="shared" si="3"/>
        <v>0</v>
      </c>
      <c r="J18" s="28">
        <f t="shared" si="3"/>
        <v>0</v>
      </c>
    </row>
    <row r="19" spans="2:10" s="24" customFormat="1" ht="23.25" customHeight="1">
      <c r="B19" s="124" t="s">
        <v>87</v>
      </c>
      <c r="C19" s="38">
        <v>67</v>
      </c>
      <c r="D19" s="38">
        <v>8</v>
      </c>
      <c r="E19" s="26">
        <f t="shared" si="1"/>
        <v>11.9</v>
      </c>
      <c r="F19" s="25">
        <f t="shared" si="0"/>
        <v>-59</v>
      </c>
      <c r="H19" s="29">
        <f t="shared" si="2"/>
        <v>0.2</v>
      </c>
      <c r="I19" s="28">
        <f t="shared" si="3"/>
        <v>0.1</v>
      </c>
      <c r="J19" s="28">
        <f t="shared" si="3"/>
        <v>0</v>
      </c>
    </row>
    <row r="20" spans="2:10" s="24" customFormat="1" ht="23.25" customHeight="1">
      <c r="B20" s="124" t="s">
        <v>88</v>
      </c>
      <c r="C20" s="38">
        <v>0</v>
      </c>
      <c r="D20" s="38">
        <v>161</v>
      </c>
      <c r="E20" s="26" t="e">
        <f t="shared" si="1"/>
        <v>#DIV/0!</v>
      </c>
      <c r="F20" s="25">
        <f t="shared" si="0"/>
        <v>161</v>
      </c>
      <c r="H20" s="29">
        <f t="shared" si="2"/>
        <v>4.4</v>
      </c>
      <c r="I20" s="28">
        <f t="shared" si="3"/>
        <v>0</v>
      </c>
      <c r="J20" s="28">
        <f t="shared" si="3"/>
        <v>0.2</v>
      </c>
    </row>
    <row r="21" spans="2:10" s="24" customFormat="1" ht="23.25" customHeight="1">
      <c r="B21" s="124" t="s">
        <v>89</v>
      </c>
      <c r="C21" s="38">
        <v>54</v>
      </c>
      <c r="D21" s="38">
        <v>0</v>
      </c>
      <c r="E21" s="26">
        <f t="shared" si="1"/>
        <v>0</v>
      </c>
      <c r="F21" s="25">
        <f t="shared" si="0"/>
        <v>-54</v>
      </c>
      <c r="H21" s="27">
        <f t="shared" si="2"/>
        <v>0</v>
      </c>
      <c r="I21" s="28">
        <f t="shared" si="3"/>
        <v>0.1</v>
      </c>
      <c r="J21" s="28">
        <f t="shared" si="3"/>
        <v>0</v>
      </c>
    </row>
    <row r="22" spans="2:10" s="24" customFormat="1" ht="23.25" customHeight="1">
      <c r="B22" s="124" t="s">
        <v>90</v>
      </c>
      <c r="C22" s="38">
        <v>11</v>
      </c>
      <c r="D22" s="38">
        <v>43</v>
      </c>
      <c r="E22" s="30">
        <f t="shared" si="1"/>
        <v>390.9</v>
      </c>
      <c r="F22" s="25">
        <f t="shared" si="0"/>
        <v>32</v>
      </c>
      <c r="H22" s="27">
        <f t="shared" si="2"/>
        <v>1.2</v>
      </c>
      <c r="I22" s="28">
        <f t="shared" si="3"/>
        <v>0</v>
      </c>
      <c r="J22" s="28">
        <f t="shared" si="3"/>
        <v>0</v>
      </c>
    </row>
    <row r="23" spans="2:10" s="24" customFormat="1" ht="23.25" customHeight="1">
      <c r="B23" s="124" t="s">
        <v>91</v>
      </c>
      <c r="C23" s="38">
        <v>0</v>
      </c>
      <c r="D23" s="38">
        <v>63</v>
      </c>
      <c r="E23" s="26" t="e">
        <f t="shared" si="1"/>
        <v>#DIV/0!</v>
      </c>
      <c r="F23" s="25">
        <f t="shared" si="0"/>
        <v>63</v>
      </c>
      <c r="H23" s="27">
        <f t="shared" si="2"/>
        <v>1.7</v>
      </c>
      <c r="I23" s="28">
        <f t="shared" si="3"/>
        <v>0</v>
      </c>
      <c r="J23" s="28">
        <f t="shared" si="3"/>
        <v>0.1</v>
      </c>
    </row>
    <row r="24" spans="2:10" s="24" customFormat="1" ht="23.25" customHeight="1">
      <c r="B24" s="124" t="s">
        <v>92</v>
      </c>
      <c r="C24" s="38">
        <v>0</v>
      </c>
      <c r="D24" s="38">
        <v>0</v>
      </c>
      <c r="E24" s="26" t="e">
        <f t="shared" si="1"/>
        <v>#DIV/0!</v>
      </c>
      <c r="F24" s="25">
        <f t="shared" si="0"/>
        <v>0</v>
      </c>
      <c r="H24" s="27">
        <f t="shared" si="2"/>
        <v>0</v>
      </c>
      <c r="I24" s="28">
        <f t="shared" si="3"/>
        <v>0</v>
      </c>
      <c r="J24" s="28">
        <f t="shared" si="3"/>
        <v>0</v>
      </c>
    </row>
    <row r="25" spans="2:10" s="24" customFormat="1" ht="23.25" customHeight="1">
      <c r="B25" s="124" t="s">
        <v>93</v>
      </c>
      <c r="C25" s="38">
        <v>0</v>
      </c>
      <c r="D25" s="38">
        <v>34</v>
      </c>
      <c r="E25" s="26" t="e">
        <f t="shared" si="1"/>
        <v>#DIV/0!</v>
      </c>
      <c r="F25" s="25">
        <f t="shared" si="0"/>
        <v>34</v>
      </c>
      <c r="H25" s="27">
        <f t="shared" si="2"/>
        <v>0.9</v>
      </c>
      <c r="I25" s="28">
        <f t="shared" si="3"/>
        <v>0</v>
      </c>
      <c r="J25" s="28">
        <f t="shared" si="3"/>
        <v>0</v>
      </c>
    </row>
    <row r="26" spans="2:10" s="24" customFormat="1" ht="23.25" customHeight="1">
      <c r="B26" s="124" t="s">
        <v>94</v>
      </c>
      <c r="C26" s="38">
        <v>285</v>
      </c>
      <c r="D26" s="38">
        <v>47</v>
      </c>
      <c r="E26" s="26">
        <f t="shared" si="1"/>
        <v>16.5</v>
      </c>
      <c r="F26" s="25">
        <f t="shared" si="0"/>
        <v>-238</v>
      </c>
      <c r="H26" s="27">
        <f t="shared" si="2"/>
        <v>1.3</v>
      </c>
      <c r="I26" s="28">
        <f t="shared" si="3"/>
        <v>0.3</v>
      </c>
      <c r="J26" s="28">
        <f t="shared" si="3"/>
        <v>0</v>
      </c>
    </row>
    <row r="27" spans="2:10" s="24" customFormat="1" ht="23.25" customHeight="1">
      <c r="B27" s="124" t="s">
        <v>95</v>
      </c>
      <c r="C27" s="38">
        <v>49</v>
      </c>
      <c r="D27" s="38">
        <v>339</v>
      </c>
      <c r="E27" s="26">
        <f t="shared" si="1"/>
        <v>691.8</v>
      </c>
      <c r="F27" s="25">
        <f t="shared" si="0"/>
        <v>290</v>
      </c>
      <c r="H27" s="27">
        <f t="shared" si="2"/>
        <v>9.2</v>
      </c>
      <c r="I27" s="28">
        <f t="shared" si="3"/>
        <v>0</v>
      </c>
      <c r="J27" s="28">
        <f t="shared" si="3"/>
        <v>0.3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6"/>
  <sheetViews>
    <sheetView zoomScale="75" zoomScaleNormal="75" zoomScaleSheetLayoutView="80" zoomScalePageLayoutView="0" workbookViewId="0" topLeftCell="A1">
      <selection activeCell="H9" sqref="H9"/>
    </sheetView>
  </sheetViews>
  <sheetFormatPr defaultColWidth="9.140625" defaultRowHeight="15"/>
  <cols>
    <col min="1" max="1" width="45.57421875" style="6" customWidth="1"/>
    <col min="2" max="3" width="15.00390625" style="6" customWidth="1"/>
    <col min="4" max="4" width="10.8515625" style="6" customWidth="1"/>
    <col min="5" max="5" width="11.8515625" style="6" customWidth="1"/>
    <col min="6" max="7" width="9.140625" style="6" customWidth="1"/>
    <col min="8" max="8" width="9.140625" style="0" customWidth="1"/>
    <col min="9" max="16384" width="9.140625" style="6" customWidth="1"/>
  </cols>
  <sheetData>
    <row r="1" spans="1:5" s="2" customFormat="1" ht="41.25" customHeight="1">
      <c r="A1" s="169" t="s">
        <v>66</v>
      </c>
      <c r="B1" s="169"/>
      <c r="C1" s="169"/>
      <c r="D1" s="169"/>
      <c r="E1" s="169"/>
    </row>
    <row r="2" spans="1:5" s="2" customFormat="1" ht="21.75" customHeight="1">
      <c r="A2" s="170" t="s">
        <v>12</v>
      </c>
      <c r="B2" s="170"/>
      <c r="C2" s="170"/>
      <c r="D2" s="170"/>
      <c r="E2" s="170"/>
    </row>
    <row r="3" spans="1:5" s="4" customFormat="1" ht="14.25" customHeight="1">
      <c r="A3" s="3"/>
      <c r="B3" s="3"/>
      <c r="C3" s="3"/>
      <c r="D3" s="3"/>
      <c r="E3" s="47" t="s">
        <v>59</v>
      </c>
    </row>
    <row r="4" spans="1:5" s="4" customFormat="1" ht="21" customHeight="1">
      <c r="A4" s="171"/>
      <c r="B4" s="168" t="s">
        <v>133</v>
      </c>
      <c r="C4" s="168" t="s">
        <v>134</v>
      </c>
      <c r="D4" s="172" t="s">
        <v>39</v>
      </c>
      <c r="E4" s="172"/>
    </row>
    <row r="5" spans="1:5" s="4" customFormat="1" ht="50.25" customHeight="1">
      <c r="A5" s="171"/>
      <c r="B5" s="168"/>
      <c r="C5" s="168"/>
      <c r="D5" s="33" t="s">
        <v>41</v>
      </c>
      <c r="E5" s="52" t="s">
        <v>2</v>
      </c>
    </row>
    <row r="6" spans="1:5" s="5" customFormat="1" ht="22.5" customHeight="1">
      <c r="A6" s="33" t="s">
        <v>13</v>
      </c>
      <c r="B6" s="35">
        <f>SUM(B7:B22)</f>
        <v>1475</v>
      </c>
      <c r="C6" s="36">
        <f>SUM(C7:C22)</f>
        <v>3679</v>
      </c>
      <c r="D6" s="36">
        <f>C6-B6</f>
        <v>2204</v>
      </c>
      <c r="E6" s="53">
        <f>ROUND(C6/B6*100,1)</f>
        <v>249.4</v>
      </c>
    </row>
    <row r="7" spans="1:5" ht="39.75" customHeight="1">
      <c r="A7" s="54" t="s">
        <v>14</v>
      </c>
      <c r="B7" s="38">
        <v>102</v>
      </c>
      <c r="C7" s="38">
        <v>366</v>
      </c>
      <c r="D7" s="133">
        <f aca="true" t="shared" si="0" ref="D7:D22">C7-B7</f>
        <v>264</v>
      </c>
      <c r="E7" s="55">
        <f aca="true" t="shared" si="1" ref="E7:E20">ROUND(C7/B7*100,1)</f>
        <v>358.8</v>
      </c>
    </row>
    <row r="8" spans="1:5" ht="27" customHeight="1">
      <c r="A8" s="54" t="s">
        <v>64</v>
      </c>
      <c r="B8" s="38">
        <v>62</v>
      </c>
      <c r="C8" s="38">
        <v>1</v>
      </c>
      <c r="D8" s="133">
        <f t="shared" si="0"/>
        <v>-61</v>
      </c>
      <c r="E8" s="55">
        <v>0</v>
      </c>
    </row>
    <row r="9" spans="1:5" s="7" customFormat="1" ht="27" customHeight="1">
      <c r="A9" s="54" t="s">
        <v>15</v>
      </c>
      <c r="B9" s="38">
        <v>3</v>
      </c>
      <c r="C9" s="38">
        <v>23</v>
      </c>
      <c r="D9" s="133">
        <f t="shared" si="0"/>
        <v>20</v>
      </c>
      <c r="E9" s="55">
        <f t="shared" si="1"/>
        <v>766.7</v>
      </c>
    </row>
    <row r="10" spans="1:5" ht="43.5" customHeight="1">
      <c r="A10" s="54" t="s">
        <v>16</v>
      </c>
      <c r="B10" s="38">
        <v>17</v>
      </c>
      <c r="C10" s="38">
        <v>112</v>
      </c>
      <c r="D10" s="133">
        <f t="shared" si="0"/>
        <v>95</v>
      </c>
      <c r="E10" s="55">
        <f t="shared" si="1"/>
        <v>658.8</v>
      </c>
    </row>
    <row r="11" spans="1:5" ht="42" customHeight="1">
      <c r="A11" s="54" t="s">
        <v>17</v>
      </c>
      <c r="B11" s="38">
        <v>23</v>
      </c>
      <c r="C11" s="38">
        <v>119</v>
      </c>
      <c r="D11" s="133">
        <f t="shared" si="0"/>
        <v>96</v>
      </c>
      <c r="E11" s="55">
        <f t="shared" si="1"/>
        <v>517.4</v>
      </c>
    </row>
    <row r="12" spans="1:5" ht="38.25" customHeight="1">
      <c r="A12" s="54" t="s">
        <v>18</v>
      </c>
      <c r="B12" s="38">
        <v>0</v>
      </c>
      <c r="C12" s="38">
        <v>0</v>
      </c>
      <c r="D12" s="133">
        <f t="shared" si="0"/>
        <v>0</v>
      </c>
      <c r="E12" s="55" t="e">
        <f t="shared" si="1"/>
        <v>#DIV/0!</v>
      </c>
    </row>
    <row r="13" spans="1:5" ht="28.5" customHeight="1">
      <c r="A13" s="54" t="s">
        <v>19</v>
      </c>
      <c r="B13" s="38">
        <v>60</v>
      </c>
      <c r="C13" s="38">
        <v>0</v>
      </c>
      <c r="D13" s="133">
        <f t="shared" si="0"/>
        <v>-60</v>
      </c>
      <c r="E13" s="55">
        <f t="shared" si="1"/>
        <v>0</v>
      </c>
    </row>
    <row r="14" spans="1:5" ht="28.5" customHeight="1">
      <c r="A14" s="54" t="s">
        <v>20</v>
      </c>
      <c r="B14" s="75">
        <v>0</v>
      </c>
      <c r="C14" s="75">
        <v>0</v>
      </c>
      <c r="D14" s="133">
        <f t="shared" si="0"/>
        <v>0</v>
      </c>
      <c r="E14" s="55" t="e">
        <f t="shared" si="1"/>
        <v>#DIV/0!</v>
      </c>
    </row>
    <row r="15" spans="1:5" ht="28.5" customHeight="1">
      <c r="A15" s="54" t="s">
        <v>21</v>
      </c>
      <c r="B15" s="38">
        <v>53</v>
      </c>
      <c r="C15" s="38">
        <v>31</v>
      </c>
      <c r="D15" s="133">
        <f t="shared" si="0"/>
        <v>-22</v>
      </c>
      <c r="E15" s="55">
        <f t="shared" si="1"/>
        <v>58.5</v>
      </c>
    </row>
    <row r="16" spans="1:5" ht="37.5" customHeight="1">
      <c r="A16" s="54" t="s">
        <v>22</v>
      </c>
      <c r="B16" s="38">
        <v>58</v>
      </c>
      <c r="C16" s="38">
        <v>32</v>
      </c>
      <c r="D16" s="133">
        <f t="shared" si="0"/>
        <v>-26</v>
      </c>
      <c r="E16" s="55">
        <f t="shared" si="1"/>
        <v>55.2</v>
      </c>
    </row>
    <row r="17" spans="1:5" ht="37.5" customHeight="1">
      <c r="A17" s="54" t="s">
        <v>23</v>
      </c>
      <c r="B17" s="38">
        <v>220</v>
      </c>
      <c r="C17" s="38">
        <v>613</v>
      </c>
      <c r="D17" s="133">
        <f t="shared" si="0"/>
        <v>393</v>
      </c>
      <c r="E17" s="55">
        <f t="shared" si="1"/>
        <v>278.6</v>
      </c>
    </row>
    <row r="18" spans="1:5" ht="37.5" customHeight="1">
      <c r="A18" s="54" t="s">
        <v>24</v>
      </c>
      <c r="B18" s="38">
        <v>631</v>
      </c>
      <c r="C18" s="38">
        <v>953</v>
      </c>
      <c r="D18" s="133">
        <f t="shared" si="0"/>
        <v>322</v>
      </c>
      <c r="E18" s="55">
        <f t="shared" si="1"/>
        <v>151</v>
      </c>
    </row>
    <row r="19" spans="1:5" ht="30" customHeight="1">
      <c r="A19" s="54" t="s">
        <v>25</v>
      </c>
      <c r="B19" s="38">
        <v>38</v>
      </c>
      <c r="C19" s="38">
        <v>43</v>
      </c>
      <c r="D19" s="133">
        <f t="shared" si="0"/>
        <v>5</v>
      </c>
      <c r="E19" s="55">
        <f t="shared" si="1"/>
        <v>113.2</v>
      </c>
    </row>
    <row r="20" spans="1:5" ht="35.25" customHeight="1">
      <c r="A20" s="54" t="s">
        <v>26</v>
      </c>
      <c r="B20" s="38">
        <v>208</v>
      </c>
      <c r="C20" s="38">
        <v>1382</v>
      </c>
      <c r="D20" s="133">
        <f t="shared" si="0"/>
        <v>1174</v>
      </c>
      <c r="E20" s="55">
        <f t="shared" si="1"/>
        <v>664.4</v>
      </c>
    </row>
    <row r="21" spans="1:5" ht="41.25" customHeight="1">
      <c r="A21" s="54" t="s">
        <v>27</v>
      </c>
      <c r="B21" s="38">
        <v>0</v>
      </c>
      <c r="C21" s="38">
        <v>0</v>
      </c>
      <c r="D21" s="133">
        <f t="shared" si="0"/>
        <v>0</v>
      </c>
      <c r="E21" s="55">
        <v>0</v>
      </c>
    </row>
    <row r="22" spans="1:5" ht="19.5" customHeight="1">
      <c r="A22" s="54" t="s">
        <v>28</v>
      </c>
      <c r="B22" s="38">
        <v>0</v>
      </c>
      <c r="C22" s="38">
        <v>4</v>
      </c>
      <c r="D22" s="133">
        <f t="shared" si="0"/>
        <v>4</v>
      </c>
      <c r="E22" s="55">
        <v>0</v>
      </c>
    </row>
    <row r="23" spans="6:8" ht="15">
      <c r="F23"/>
      <c r="H23" s="6"/>
    </row>
    <row r="24" spans="6:8" ht="15">
      <c r="F24"/>
      <c r="H24" s="6"/>
    </row>
    <row r="25" spans="6:8" ht="15">
      <c r="F25"/>
      <c r="H25" s="6"/>
    </row>
    <row r="26" spans="6:8" ht="15">
      <c r="F26"/>
      <c r="H26" s="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zoomScale="75" zoomScaleNormal="75" zoomScaleSheetLayoutView="70" zoomScalePageLayoutView="0" workbookViewId="0" topLeftCell="A1">
      <selection activeCell="I6" sqref="I6"/>
    </sheetView>
  </sheetViews>
  <sheetFormatPr defaultColWidth="9.140625" defaultRowHeight="15"/>
  <cols>
    <col min="1" max="1" width="52.8515625" style="6" customWidth="1"/>
    <col min="2" max="3" width="16.421875" style="6" customWidth="1"/>
    <col min="4" max="5" width="16.7109375" style="6" customWidth="1"/>
    <col min="6" max="16384" width="9.140625" style="6" customWidth="1"/>
  </cols>
  <sheetData>
    <row r="1" spans="1:5" s="2" customFormat="1" ht="49.5" customHeight="1">
      <c r="A1" s="173" t="s">
        <v>67</v>
      </c>
      <c r="B1" s="173"/>
      <c r="C1" s="173"/>
      <c r="D1" s="173"/>
      <c r="E1" s="173"/>
    </row>
    <row r="2" spans="1:5" s="2" customFormat="1" ht="20.25" customHeight="1">
      <c r="A2" s="174" t="s">
        <v>29</v>
      </c>
      <c r="B2" s="174"/>
      <c r="C2" s="174"/>
      <c r="D2" s="174"/>
      <c r="E2" s="174"/>
    </row>
    <row r="3" spans="1:5" s="2" customFormat="1" ht="22.5" customHeight="1">
      <c r="A3" s="32"/>
      <c r="B3" s="32"/>
      <c r="C3" s="32"/>
      <c r="D3" s="32"/>
      <c r="E3" s="32" t="s">
        <v>59</v>
      </c>
    </row>
    <row r="4" spans="1:5" s="4" customFormat="1" ht="25.5" customHeight="1">
      <c r="A4" s="171"/>
      <c r="B4" s="168" t="s">
        <v>133</v>
      </c>
      <c r="C4" s="168" t="s">
        <v>134</v>
      </c>
      <c r="D4" s="175" t="s">
        <v>39</v>
      </c>
      <c r="E4" s="175"/>
    </row>
    <row r="5" spans="1:5" s="4" customFormat="1" ht="44.25" customHeight="1">
      <c r="A5" s="171"/>
      <c r="B5" s="168"/>
      <c r="C5" s="168"/>
      <c r="D5" s="34" t="s">
        <v>41</v>
      </c>
      <c r="E5" s="34" t="s">
        <v>2</v>
      </c>
    </row>
    <row r="6" spans="1:5" s="10" customFormat="1" ht="28.5" customHeight="1">
      <c r="A6" s="56" t="s">
        <v>13</v>
      </c>
      <c r="B6" s="9">
        <f>SUM(B7:B15)</f>
        <v>1475</v>
      </c>
      <c r="C6" s="9">
        <f>SUM(C7:C15)</f>
        <v>3679</v>
      </c>
      <c r="D6" s="9">
        <f>C6-B6</f>
        <v>2204</v>
      </c>
      <c r="E6" s="57">
        <f>ROUND(C6/B6*100,1)</f>
        <v>249.4</v>
      </c>
    </row>
    <row r="7" spans="1:5" ht="42.75" customHeight="1">
      <c r="A7" s="58" t="s">
        <v>30</v>
      </c>
      <c r="B7" s="75">
        <v>301</v>
      </c>
      <c r="C7" s="75">
        <v>614</v>
      </c>
      <c r="D7" s="132">
        <f aca="true" t="shared" si="0" ref="D7:D15">C7-B7</f>
        <v>313</v>
      </c>
      <c r="E7" s="59">
        <f aca="true" t="shared" si="1" ref="E7:E15">ROUND(C7/B7*100,1)</f>
        <v>204</v>
      </c>
    </row>
    <row r="8" spans="1:5" ht="29.25" customHeight="1">
      <c r="A8" s="58" t="s">
        <v>31</v>
      </c>
      <c r="B8" s="38">
        <v>204</v>
      </c>
      <c r="C8" s="38">
        <v>740</v>
      </c>
      <c r="D8" s="132">
        <f t="shared" si="0"/>
        <v>536</v>
      </c>
      <c r="E8" s="59">
        <f t="shared" si="1"/>
        <v>362.7</v>
      </c>
    </row>
    <row r="9" spans="1:5" s="7" customFormat="1" ht="25.5" customHeight="1">
      <c r="A9" s="58" t="s">
        <v>32</v>
      </c>
      <c r="B9" s="38">
        <v>342</v>
      </c>
      <c r="C9" s="38">
        <v>811</v>
      </c>
      <c r="D9" s="132">
        <f t="shared" si="0"/>
        <v>469</v>
      </c>
      <c r="E9" s="59">
        <f t="shared" si="1"/>
        <v>237.1</v>
      </c>
    </row>
    <row r="10" spans="1:5" ht="36.75" customHeight="1">
      <c r="A10" s="58" t="s">
        <v>33</v>
      </c>
      <c r="B10" s="38">
        <v>58</v>
      </c>
      <c r="C10" s="38">
        <v>99</v>
      </c>
      <c r="D10" s="132">
        <f t="shared" si="0"/>
        <v>41</v>
      </c>
      <c r="E10" s="59">
        <f t="shared" si="1"/>
        <v>170.7</v>
      </c>
    </row>
    <row r="11" spans="1:5" ht="24" customHeight="1">
      <c r="A11" s="58" t="s">
        <v>34</v>
      </c>
      <c r="B11" s="38">
        <v>168</v>
      </c>
      <c r="C11" s="38">
        <v>355</v>
      </c>
      <c r="D11" s="132">
        <f t="shared" si="0"/>
        <v>187</v>
      </c>
      <c r="E11" s="59">
        <f t="shared" si="1"/>
        <v>211.3</v>
      </c>
    </row>
    <row r="12" spans="1:5" ht="59.25" customHeight="1">
      <c r="A12" s="58" t="s">
        <v>35</v>
      </c>
      <c r="B12" s="38">
        <v>1</v>
      </c>
      <c r="C12" s="38">
        <v>33</v>
      </c>
      <c r="D12" s="132">
        <f t="shared" si="0"/>
        <v>32</v>
      </c>
      <c r="E12" s="59">
        <f t="shared" si="1"/>
        <v>3300</v>
      </c>
    </row>
    <row r="13" spans="1:5" ht="30.75" customHeight="1">
      <c r="A13" s="58" t="s">
        <v>36</v>
      </c>
      <c r="B13" s="38">
        <v>105</v>
      </c>
      <c r="C13" s="38">
        <v>297</v>
      </c>
      <c r="D13" s="132">
        <f t="shared" si="0"/>
        <v>192</v>
      </c>
      <c r="E13" s="59">
        <f t="shared" si="1"/>
        <v>282.9</v>
      </c>
    </row>
    <row r="14" spans="1:5" ht="75" customHeight="1">
      <c r="A14" s="58" t="s">
        <v>37</v>
      </c>
      <c r="B14" s="38">
        <v>98</v>
      </c>
      <c r="C14" s="38">
        <v>281</v>
      </c>
      <c r="D14" s="132">
        <f t="shared" si="0"/>
        <v>183</v>
      </c>
      <c r="E14" s="59">
        <f t="shared" si="1"/>
        <v>286.7</v>
      </c>
    </row>
    <row r="15" spans="1:5" ht="33" customHeight="1">
      <c r="A15" s="58" t="s">
        <v>38</v>
      </c>
      <c r="B15" s="38">
        <v>198</v>
      </c>
      <c r="C15" s="38">
        <v>449</v>
      </c>
      <c r="D15" s="132">
        <f t="shared" si="0"/>
        <v>251</v>
      </c>
      <c r="E15" s="59">
        <f t="shared" si="1"/>
        <v>226.8</v>
      </c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1"/>
  <sheetViews>
    <sheetView tabSelected="1" zoomScaleSheetLayoutView="110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G8" sqref="G8"/>
    </sheetView>
  </sheetViews>
  <sheetFormatPr defaultColWidth="9.140625" defaultRowHeight="15"/>
  <cols>
    <col min="1" max="1" width="52.421875" style="1" customWidth="1"/>
    <col min="2" max="3" width="10.00390625" style="1" customWidth="1"/>
    <col min="4" max="5" width="10.14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" customHeight="1">
      <c r="A1" s="179" t="s">
        <v>56</v>
      </c>
      <c r="B1" s="179"/>
      <c r="C1" s="179"/>
      <c r="D1" s="179"/>
      <c r="E1" s="179"/>
    </row>
    <row r="2" spans="1:5" ht="5.25" customHeight="1">
      <c r="A2" s="180"/>
      <c r="B2" s="180"/>
      <c r="C2" s="180"/>
      <c r="D2" s="180"/>
      <c r="E2" s="180"/>
    </row>
    <row r="3" spans="1:5" ht="18" customHeight="1">
      <c r="A3" s="181" t="s">
        <v>0</v>
      </c>
      <c r="B3" s="182" t="s">
        <v>135</v>
      </c>
      <c r="C3" s="182" t="s">
        <v>136</v>
      </c>
      <c r="D3" s="183" t="s">
        <v>1</v>
      </c>
      <c r="E3" s="183"/>
    </row>
    <row r="4" spans="1:5" ht="33" customHeight="1">
      <c r="A4" s="181"/>
      <c r="B4" s="182"/>
      <c r="C4" s="182"/>
      <c r="D4" s="105" t="s">
        <v>2</v>
      </c>
      <c r="E4" s="106" t="s">
        <v>58</v>
      </c>
    </row>
    <row r="5" spans="1:6" ht="21" customHeight="1">
      <c r="A5" s="11" t="s">
        <v>106</v>
      </c>
      <c r="B5" s="107">
        <v>28171</v>
      </c>
      <c r="C5" s="107">
        <v>25822</v>
      </c>
      <c r="D5" s="108">
        <f aca="true" t="shared" si="0" ref="D5:D21">ROUND(C5/B5*100,1)</f>
        <v>91.7</v>
      </c>
      <c r="E5" s="109">
        <f aca="true" t="shared" si="1" ref="E5:E21">C5-B5</f>
        <v>-2349</v>
      </c>
      <c r="F5" s="1" t="s">
        <v>3</v>
      </c>
    </row>
    <row r="6" spans="1:5" ht="15.75">
      <c r="A6" s="141" t="s">
        <v>107</v>
      </c>
      <c r="B6" s="110">
        <v>10355</v>
      </c>
      <c r="C6" s="110">
        <v>9465</v>
      </c>
      <c r="D6" s="111">
        <f t="shared" si="0"/>
        <v>91.4</v>
      </c>
      <c r="E6" s="112">
        <f t="shared" si="1"/>
        <v>-890</v>
      </c>
    </row>
    <row r="7" spans="1:7" ht="33" customHeight="1">
      <c r="A7" s="11" t="s">
        <v>108</v>
      </c>
      <c r="B7" s="107">
        <v>13118</v>
      </c>
      <c r="C7" s="113">
        <v>13190</v>
      </c>
      <c r="D7" s="108">
        <f t="shared" si="0"/>
        <v>100.5</v>
      </c>
      <c r="E7" s="109">
        <f t="shared" si="1"/>
        <v>72</v>
      </c>
      <c r="F7" s="89"/>
      <c r="G7" s="90"/>
    </row>
    <row r="8" spans="1:7" ht="20.25">
      <c r="A8" s="11" t="s">
        <v>109</v>
      </c>
      <c r="B8" s="110">
        <v>5042</v>
      </c>
      <c r="C8" s="114">
        <v>5422</v>
      </c>
      <c r="D8" s="108">
        <f t="shared" si="0"/>
        <v>107.5</v>
      </c>
      <c r="E8" s="109">
        <f t="shared" si="1"/>
        <v>380</v>
      </c>
      <c r="F8" s="89"/>
      <c r="G8" s="90"/>
    </row>
    <row r="9" spans="1:7" ht="33" customHeight="1">
      <c r="A9" s="12" t="s">
        <v>110</v>
      </c>
      <c r="B9" s="115">
        <v>38.4</v>
      </c>
      <c r="C9" s="115">
        <v>41.1</v>
      </c>
      <c r="D9" s="116" t="s">
        <v>4</v>
      </c>
      <c r="E9" s="117">
        <f t="shared" si="1"/>
        <v>2.700000000000003</v>
      </c>
      <c r="F9" s="91"/>
      <c r="G9" s="90"/>
    </row>
    <row r="10" spans="1:7" ht="33" customHeight="1">
      <c r="A10" s="12" t="s">
        <v>111</v>
      </c>
      <c r="B10" s="143">
        <v>7166</v>
      </c>
      <c r="C10" s="143">
        <v>6509</v>
      </c>
      <c r="D10" s="108">
        <f>ROUND(C10/B10*100,1)</f>
        <v>90.8</v>
      </c>
      <c r="E10" s="109">
        <f>C10-B10</f>
        <v>-657</v>
      </c>
      <c r="F10" s="91"/>
      <c r="G10" s="90"/>
    </row>
    <row r="11" spans="1:7" ht="33" customHeight="1">
      <c r="A11" s="12" t="s">
        <v>112</v>
      </c>
      <c r="B11" s="110">
        <v>10</v>
      </c>
      <c r="C11" s="110">
        <v>16</v>
      </c>
      <c r="D11" s="118">
        <f>ROUND(C11/B11*100,1)</f>
        <v>160</v>
      </c>
      <c r="E11" s="119">
        <f>C11-B11</f>
        <v>6</v>
      </c>
      <c r="F11" s="91"/>
      <c r="G11" s="90"/>
    </row>
    <row r="12" spans="1:7" ht="36" customHeight="1">
      <c r="A12" s="12" t="s">
        <v>113</v>
      </c>
      <c r="B12" s="110">
        <v>84</v>
      </c>
      <c r="C12" s="110">
        <v>125</v>
      </c>
      <c r="D12" s="118">
        <f>ROUND(C12/B12*100,1)</f>
        <v>148.8</v>
      </c>
      <c r="E12" s="119">
        <f>C12-B12</f>
        <v>41</v>
      </c>
      <c r="F12" s="91"/>
      <c r="G12" s="90"/>
    </row>
    <row r="13" spans="1:5" ht="33" customHeight="1">
      <c r="A13" s="12" t="s">
        <v>114</v>
      </c>
      <c r="B13" s="114">
        <v>4051</v>
      </c>
      <c r="C13" s="110">
        <v>4108</v>
      </c>
      <c r="D13" s="111">
        <f t="shared" si="0"/>
        <v>101.4</v>
      </c>
      <c r="E13" s="112">
        <f t="shared" si="1"/>
        <v>57</v>
      </c>
    </row>
    <row r="14" spans="1:5" ht="16.5" customHeight="1">
      <c r="A14" s="12" t="s">
        <v>115</v>
      </c>
      <c r="B14" s="114">
        <v>1565</v>
      </c>
      <c r="C14" s="110">
        <v>1896</v>
      </c>
      <c r="D14" s="111">
        <f>ROUND(C14/B14*100,1)</f>
        <v>121.2</v>
      </c>
      <c r="E14" s="112">
        <f>C14-B14</f>
        <v>331</v>
      </c>
    </row>
    <row r="15" spans="1:5" ht="17.25" customHeight="1">
      <c r="A15" s="12" t="s">
        <v>116</v>
      </c>
      <c r="B15" s="114">
        <v>0</v>
      </c>
      <c r="C15" s="110">
        <v>13</v>
      </c>
      <c r="D15" s="111" t="e">
        <f>ROUND(C15/B15*100,1)</f>
        <v>#DIV/0!</v>
      </c>
      <c r="E15" s="112">
        <f>C15-B15</f>
        <v>13</v>
      </c>
    </row>
    <row r="16" spans="1:5" ht="33.75" customHeight="1">
      <c r="A16" s="11" t="s">
        <v>117</v>
      </c>
      <c r="B16" s="113">
        <v>4294</v>
      </c>
      <c r="C16" s="120">
        <v>4264</v>
      </c>
      <c r="D16" s="108">
        <f t="shared" si="0"/>
        <v>99.3</v>
      </c>
      <c r="E16" s="109">
        <f t="shared" si="1"/>
        <v>-30</v>
      </c>
    </row>
    <row r="17" spans="1:5" ht="33.75" customHeight="1">
      <c r="A17" s="12" t="s">
        <v>118</v>
      </c>
      <c r="B17" s="152">
        <v>66595</v>
      </c>
      <c r="C17" s="152">
        <v>64236</v>
      </c>
      <c r="D17" s="121">
        <f>ROUND(C17/B17*100,1)</f>
        <v>96.5</v>
      </c>
      <c r="E17" s="112">
        <f>C17-B17</f>
        <v>-2359</v>
      </c>
    </row>
    <row r="18" spans="1:5" ht="21.75" customHeight="1">
      <c r="A18" s="12" t="s">
        <v>119</v>
      </c>
      <c r="B18" s="114">
        <v>20747</v>
      </c>
      <c r="C18" s="142">
        <v>19886</v>
      </c>
      <c r="D18" s="108">
        <f>ROUND(C18/B18*100,1)</f>
        <v>95.9</v>
      </c>
      <c r="E18" s="109">
        <f>C18-B18</f>
        <v>-861</v>
      </c>
    </row>
    <row r="19" spans="1:6" ht="31.5">
      <c r="A19" s="12" t="s">
        <v>120</v>
      </c>
      <c r="B19" s="110">
        <v>3406</v>
      </c>
      <c r="C19" s="110">
        <v>3632</v>
      </c>
      <c r="D19" s="121">
        <f t="shared" si="0"/>
        <v>106.6</v>
      </c>
      <c r="E19" s="112">
        <f t="shared" si="1"/>
        <v>226</v>
      </c>
      <c r="F19" s="92"/>
    </row>
    <row r="20" spans="1:6" ht="15.75">
      <c r="A20" s="11" t="s">
        <v>121</v>
      </c>
      <c r="B20" s="113">
        <v>17477</v>
      </c>
      <c r="C20" s="113">
        <v>17569</v>
      </c>
      <c r="D20" s="108">
        <f t="shared" si="0"/>
        <v>100.5</v>
      </c>
      <c r="E20" s="109">
        <f t="shared" si="1"/>
        <v>92</v>
      </c>
      <c r="F20" s="92"/>
    </row>
    <row r="21" spans="1:6" ht="16.5" customHeight="1">
      <c r="A21" s="12" t="s">
        <v>122</v>
      </c>
      <c r="B21" s="114">
        <v>15696</v>
      </c>
      <c r="C21" s="114">
        <v>16171</v>
      </c>
      <c r="D21" s="111">
        <f t="shared" si="0"/>
        <v>103</v>
      </c>
      <c r="E21" s="112">
        <f t="shared" si="1"/>
        <v>475</v>
      </c>
      <c r="F21" s="92"/>
    </row>
    <row r="22" spans="1:5" ht="9" customHeight="1">
      <c r="A22" s="177" t="s">
        <v>130</v>
      </c>
      <c r="B22" s="177"/>
      <c r="C22" s="177"/>
      <c r="D22" s="177"/>
      <c r="E22" s="177"/>
    </row>
    <row r="23" spans="1:5" ht="18" customHeight="1">
      <c r="A23" s="178"/>
      <c r="B23" s="178"/>
      <c r="C23" s="178"/>
      <c r="D23" s="178"/>
      <c r="E23" s="178"/>
    </row>
    <row r="24" spans="1:8" ht="21.75" customHeight="1">
      <c r="A24" s="11" t="s">
        <v>123</v>
      </c>
      <c r="B24" s="113">
        <v>14046</v>
      </c>
      <c r="C24" s="107">
        <v>12500</v>
      </c>
      <c r="D24" s="108">
        <f aca="true" t="shared" si="2" ref="D24:D29">ROUND(C24/B24*100,1)</f>
        <v>89</v>
      </c>
      <c r="E24" s="109">
        <f aca="true" t="shared" si="3" ref="E24:E30">C24-B24</f>
        <v>-1546</v>
      </c>
      <c r="G24" s="93"/>
      <c r="H24" s="93"/>
    </row>
    <row r="25" spans="1:5" ht="15.75">
      <c r="A25" s="11" t="s">
        <v>124</v>
      </c>
      <c r="B25" s="113">
        <v>9298</v>
      </c>
      <c r="C25" s="107">
        <v>8670</v>
      </c>
      <c r="D25" s="108">
        <f t="shared" si="2"/>
        <v>93.2</v>
      </c>
      <c r="E25" s="109">
        <f t="shared" si="3"/>
        <v>-628</v>
      </c>
    </row>
    <row r="26" spans="1:5" ht="35.25" customHeight="1">
      <c r="A26" s="11" t="s">
        <v>125</v>
      </c>
      <c r="B26" s="113">
        <v>2067</v>
      </c>
      <c r="C26" s="107">
        <v>2479</v>
      </c>
      <c r="D26" s="108">
        <f t="shared" si="2"/>
        <v>119.9</v>
      </c>
      <c r="E26" s="109">
        <f>C26-B26</f>
        <v>412</v>
      </c>
    </row>
    <row r="27" spans="1:5" ht="21" customHeight="1">
      <c r="A27" s="11" t="s">
        <v>126</v>
      </c>
      <c r="B27" s="107">
        <v>2211</v>
      </c>
      <c r="C27" s="107">
        <v>2449</v>
      </c>
      <c r="D27" s="108">
        <f t="shared" si="2"/>
        <v>110.8</v>
      </c>
      <c r="E27" s="109">
        <f t="shared" si="3"/>
        <v>238</v>
      </c>
    </row>
    <row r="28" spans="1:5" ht="34.5" customHeight="1">
      <c r="A28" s="11" t="s">
        <v>127</v>
      </c>
      <c r="B28" s="107">
        <v>1293</v>
      </c>
      <c r="C28" s="107">
        <v>1229</v>
      </c>
      <c r="D28" s="108">
        <f t="shared" si="2"/>
        <v>95.1</v>
      </c>
      <c r="E28" s="109">
        <f t="shared" si="3"/>
        <v>-64</v>
      </c>
    </row>
    <row r="29" spans="1:10" ht="33" customHeight="1">
      <c r="A29" s="13" t="s">
        <v>128</v>
      </c>
      <c r="B29" s="107">
        <v>4792</v>
      </c>
      <c r="C29" s="107">
        <v>5357</v>
      </c>
      <c r="D29" s="108">
        <f t="shared" si="2"/>
        <v>111.8</v>
      </c>
      <c r="E29" s="105">
        <f t="shared" si="3"/>
        <v>565</v>
      </c>
      <c r="F29" s="92"/>
      <c r="G29" s="92"/>
      <c r="I29" s="92"/>
      <c r="J29" s="94"/>
    </row>
    <row r="30" spans="1:5" ht="33" customHeight="1">
      <c r="A30" s="11" t="s">
        <v>129</v>
      </c>
      <c r="B30" s="122">
        <v>6</v>
      </c>
      <c r="C30" s="122">
        <v>5</v>
      </c>
      <c r="D30" s="116" t="s">
        <v>4</v>
      </c>
      <c r="E30" s="123">
        <f t="shared" si="3"/>
        <v>-1</v>
      </c>
    </row>
    <row r="31" spans="1:5" ht="33" customHeight="1">
      <c r="A31" s="176"/>
      <c r="B31" s="176"/>
      <c r="C31" s="176"/>
      <c r="D31" s="176"/>
      <c r="E31" s="176"/>
    </row>
  </sheetData>
  <sheetProtection/>
  <mergeCells count="8">
    <mergeCell ref="A31:E31"/>
    <mergeCell ref="A22:E23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R45"/>
  <sheetViews>
    <sheetView zoomScale="80" zoomScaleNormal="80" zoomScalePageLayoutView="0" workbookViewId="0" topLeftCell="A1">
      <selection activeCell="A4" sqref="A4:A7"/>
    </sheetView>
  </sheetViews>
  <sheetFormatPr defaultColWidth="9.140625" defaultRowHeight="15"/>
  <cols>
    <col min="1" max="1" width="25.57421875" style="68" customWidth="1"/>
    <col min="2" max="20" width="7.00390625" style="68" customWidth="1"/>
    <col min="21" max="24" width="8.57421875" style="68" customWidth="1"/>
    <col min="25" max="26" width="9.28125" style="68" customWidth="1"/>
    <col min="27" max="36" width="8.57421875" style="68" customWidth="1"/>
    <col min="37" max="44" width="8.421875" style="68" customWidth="1"/>
    <col min="45" max="46" width="7.8515625" style="68" customWidth="1"/>
    <col min="47" max="48" width="8.7109375" style="68" customWidth="1"/>
    <col min="49" max="50" width="8.00390625" style="68" customWidth="1"/>
    <col min="51" max="52" width="8.421875" style="68" customWidth="1"/>
    <col min="53" max="63" width="8.00390625" style="68" customWidth="1"/>
    <col min="64" max="64" width="9.28125" style="68" customWidth="1"/>
    <col min="65" max="69" width="8.00390625" style="68" customWidth="1"/>
    <col min="70" max="16384" width="9.140625" style="68" customWidth="1"/>
  </cols>
  <sheetData>
    <row r="1" spans="2:20" ht="18.75" customHeight="1">
      <c r="B1" s="203" t="s">
        <v>65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34"/>
      <c r="S1" s="134"/>
      <c r="T1" s="134"/>
    </row>
    <row r="2" spans="1:68" ht="21.75" customHeight="1">
      <c r="A2" s="66"/>
      <c r="B2" s="201" t="s">
        <v>137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39"/>
      <c r="S2" s="139"/>
      <c r="T2" s="139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9" t="s">
        <v>72</v>
      </c>
      <c r="AK2" s="67"/>
      <c r="AL2" s="67"/>
      <c r="AM2" s="67"/>
      <c r="AN2" s="67"/>
      <c r="AO2" s="67"/>
      <c r="AP2" s="67"/>
      <c r="AS2" s="69"/>
      <c r="AT2" s="69"/>
      <c r="AU2" s="69"/>
      <c r="AV2" s="69"/>
      <c r="AW2" s="148"/>
      <c r="AY2" s="148"/>
      <c r="AZ2" s="69" t="s">
        <v>72</v>
      </c>
      <c r="BB2" s="69"/>
      <c r="BG2" s="69"/>
      <c r="BP2" s="69" t="s">
        <v>72</v>
      </c>
    </row>
    <row r="3" spans="1:69" ht="9.75" customHeight="1">
      <c r="A3" s="70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139"/>
      <c r="S3" s="139"/>
      <c r="T3" s="139"/>
      <c r="U3" s="48"/>
      <c r="V3" s="48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K3" s="71"/>
      <c r="AL3" s="71"/>
      <c r="AM3" s="71"/>
      <c r="AN3" s="71"/>
      <c r="AO3" s="71"/>
      <c r="AP3" s="71"/>
      <c r="AQ3" s="71"/>
      <c r="AS3" s="71"/>
      <c r="AT3" s="71"/>
      <c r="AU3" s="71"/>
      <c r="AV3" s="71"/>
      <c r="AW3" s="72"/>
      <c r="AX3" s="72"/>
      <c r="AY3" s="72"/>
      <c r="BA3" s="72"/>
      <c r="BB3" s="72"/>
      <c r="BL3" s="69"/>
      <c r="BM3" s="69"/>
      <c r="BN3" s="69"/>
      <c r="BQ3" s="69"/>
    </row>
    <row r="4" spans="1:69" ht="32.25" customHeight="1">
      <c r="A4" s="200"/>
      <c r="B4" s="187" t="s">
        <v>44</v>
      </c>
      <c r="C4" s="187"/>
      <c r="D4" s="187"/>
      <c r="E4" s="187"/>
      <c r="F4" s="187" t="s">
        <v>100</v>
      </c>
      <c r="G4" s="187"/>
      <c r="H4" s="187"/>
      <c r="I4" s="187"/>
      <c r="J4" s="187" t="s">
        <v>60</v>
      </c>
      <c r="K4" s="187"/>
      <c r="L4" s="187"/>
      <c r="M4" s="187"/>
      <c r="N4" s="187" t="s">
        <v>61</v>
      </c>
      <c r="O4" s="187"/>
      <c r="P4" s="187"/>
      <c r="Q4" s="187"/>
      <c r="R4" s="187" t="s">
        <v>102</v>
      </c>
      <c r="S4" s="187"/>
      <c r="T4" s="187"/>
      <c r="U4" s="187" t="s">
        <v>62</v>
      </c>
      <c r="V4" s="187"/>
      <c r="W4" s="187"/>
      <c r="X4" s="187"/>
      <c r="Y4" s="190" t="s">
        <v>6</v>
      </c>
      <c r="Z4" s="191"/>
      <c r="AA4" s="191"/>
      <c r="AB4" s="192"/>
      <c r="AC4" s="198" t="s">
        <v>68</v>
      </c>
      <c r="AD4" s="199"/>
      <c r="AE4" s="199"/>
      <c r="AF4" s="199"/>
      <c r="AG4" s="199"/>
      <c r="AH4" s="199"/>
      <c r="AI4" s="199"/>
      <c r="AJ4" s="189"/>
      <c r="AK4" s="187" t="s">
        <v>63</v>
      </c>
      <c r="AL4" s="187"/>
      <c r="AM4" s="187"/>
      <c r="AN4" s="187"/>
      <c r="AO4" s="188" t="s">
        <v>71</v>
      </c>
      <c r="AP4" s="188"/>
      <c r="AQ4" s="188"/>
      <c r="AR4" s="188"/>
      <c r="AS4" s="185" t="s">
        <v>7</v>
      </c>
      <c r="AT4" s="185"/>
      <c r="AU4" s="185"/>
      <c r="AV4" s="185"/>
      <c r="AW4" s="187" t="s">
        <v>42</v>
      </c>
      <c r="AX4" s="187"/>
      <c r="AY4" s="187"/>
      <c r="AZ4" s="187"/>
      <c r="BA4" s="187" t="s">
        <v>103</v>
      </c>
      <c r="BB4" s="187"/>
      <c r="BC4" s="187"/>
      <c r="BD4" s="187"/>
      <c r="BE4" s="187" t="s">
        <v>105</v>
      </c>
      <c r="BF4" s="187"/>
      <c r="BG4" s="187"/>
      <c r="BH4" s="185" t="s">
        <v>96</v>
      </c>
      <c r="BI4" s="185"/>
      <c r="BJ4" s="185"/>
      <c r="BK4" s="185"/>
      <c r="BL4" s="185"/>
      <c r="BM4" s="185" t="s">
        <v>5</v>
      </c>
      <c r="BN4" s="185"/>
      <c r="BO4" s="185"/>
      <c r="BP4" s="185"/>
      <c r="BQ4" s="127"/>
    </row>
    <row r="5" spans="1:69" ht="42" customHeight="1">
      <c r="A5" s="200"/>
      <c r="B5" s="187"/>
      <c r="C5" s="187"/>
      <c r="D5" s="187"/>
      <c r="E5" s="187"/>
      <c r="F5" s="204" t="s">
        <v>101</v>
      </c>
      <c r="G5" s="205"/>
      <c r="H5" s="205"/>
      <c r="I5" s="206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93"/>
      <c r="Z5" s="194"/>
      <c r="AA5" s="194"/>
      <c r="AB5" s="195"/>
      <c r="AC5" s="189" t="s">
        <v>69</v>
      </c>
      <c r="AD5" s="185"/>
      <c r="AE5" s="185"/>
      <c r="AF5" s="185"/>
      <c r="AG5" s="190" t="s">
        <v>70</v>
      </c>
      <c r="AH5" s="191"/>
      <c r="AI5" s="191"/>
      <c r="AJ5" s="192"/>
      <c r="AK5" s="187"/>
      <c r="AL5" s="187"/>
      <c r="AM5" s="187"/>
      <c r="AN5" s="187"/>
      <c r="AO5" s="188"/>
      <c r="AP5" s="188"/>
      <c r="AQ5" s="188"/>
      <c r="AR5" s="188"/>
      <c r="AS5" s="185"/>
      <c r="AT5" s="185"/>
      <c r="AU5" s="185"/>
      <c r="AV5" s="185"/>
      <c r="AW5" s="187"/>
      <c r="AX5" s="187"/>
      <c r="AY5" s="187"/>
      <c r="AZ5" s="187"/>
      <c r="BA5" s="204" t="s">
        <v>104</v>
      </c>
      <c r="BB5" s="205"/>
      <c r="BC5" s="205"/>
      <c r="BD5" s="206"/>
      <c r="BE5" s="187"/>
      <c r="BF5" s="187"/>
      <c r="BG5" s="187"/>
      <c r="BH5" s="185" t="s">
        <v>97</v>
      </c>
      <c r="BI5" s="185"/>
      <c r="BJ5" s="185"/>
      <c r="BK5" s="185"/>
      <c r="BL5" s="140" t="s">
        <v>74</v>
      </c>
      <c r="BM5" s="185"/>
      <c r="BN5" s="185"/>
      <c r="BO5" s="185"/>
      <c r="BP5" s="185"/>
      <c r="BQ5" s="127"/>
    </row>
    <row r="6" spans="1:69" ht="24" customHeight="1">
      <c r="A6" s="200"/>
      <c r="B6" s="184" t="s">
        <v>98</v>
      </c>
      <c r="C6" s="184" t="s">
        <v>99</v>
      </c>
      <c r="D6" s="186" t="s">
        <v>8</v>
      </c>
      <c r="E6" s="186"/>
      <c r="F6" s="184" t="s">
        <v>98</v>
      </c>
      <c r="G6" s="184" t="s">
        <v>99</v>
      </c>
      <c r="H6" s="186" t="s">
        <v>8</v>
      </c>
      <c r="I6" s="186"/>
      <c r="J6" s="184" t="s">
        <v>98</v>
      </c>
      <c r="K6" s="184" t="s">
        <v>99</v>
      </c>
      <c r="L6" s="186" t="s">
        <v>8</v>
      </c>
      <c r="M6" s="186"/>
      <c r="N6" s="184" t="s">
        <v>98</v>
      </c>
      <c r="O6" s="184" t="s">
        <v>99</v>
      </c>
      <c r="P6" s="186" t="s">
        <v>8</v>
      </c>
      <c r="Q6" s="186"/>
      <c r="R6" s="184" t="s">
        <v>98</v>
      </c>
      <c r="S6" s="184" t="s">
        <v>99</v>
      </c>
      <c r="T6" s="196" t="s">
        <v>9</v>
      </c>
      <c r="U6" s="184" t="s">
        <v>98</v>
      </c>
      <c r="V6" s="184" t="s">
        <v>99</v>
      </c>
      <c r="W6" s="186" t="s">
        <v>8</v>
      </c>
      <c r="X6" s="186"/>
      <c r="Y6" s="184" t="s">
        <v>98</v>
      </c>
      <c r="Z6" s="184" t="s">
        <v>99</v>
      </c>
      <c r="AA6" s="186" t="s">
        <v>8</v>
      </c>
      <c r="AB6" s="186"/>
      <c r="AC6" s="184" t="s">
        <v>98</v>
      </c>
      <c r="AD6" s="184" t="s">
        <v>99</v>
      </c>
      <c r="AE6" s="186" t="s">
        <v>8</v>
      </c>
      <c r="AF6" s="186"/>
      <c r="AG6" s="184" t="s">
        <v>98</v>
      </c>
      <c r="AH6" s="184" t="s">
        <v>99</v>
      </c>
      <c r="AI6" s="186" t="s">
        <v>8</v>
      </c>
      <c r="AJ6" s="186"/>
      <c r="AK6" s="184" t="s">
        <v>98</v>
      </c>
      <c r="AL6" s="184" t="s">
        <v>99</v>
      </c>
      <c r="AM6" s="186" t="s">
        <v>8</v>
      </c>
      <c r="AN6" s="186"/>
      <c r="AO6" s="184" t="s">
        <v>98</v>
      </c>
      <c r="AP6" s="184" t="s">
        <v>99</v>
      </c>
      <c r="AQ6" s="186" t="s">
        <v>8</v>
      </c>
      <c r="AR6" s="186"/>
      <c r="AS6" s="184" t="s">
        <v>98</v>
      </c>
      <c r="AT6" s="184" t="s">
        <v>99</v>
      </c>
      <c r="AU6" s="186" t="s">
        <v>8</v>
      </c>
      <c r="AV6" s="186"/>
      <c r="AW6" s="184" t="s">
        <v>98</v>
      </c>
      <c r="AX6" s="184" t="s">
        <v>99</v>
      </c>
      <c r="AY6" s="186" t="s">
        <v>8</v>
      </c>
      <c r="AZ6" s="186"/>
      <c r="BA6" s="184" t="s">
        <v>98</v>
      </c>
      <c r="BB6" s="184" t="s">
        <v>99</v>
      </c>
      <c r="BC6" s="186" t="s">
        <v>8</v>
      </c>
      <c r="BD6" s="186"/>
      <c r="BE6" s="184" t="s">
        <v>98</v>
      </c>
      <c r="BF6" s="184" t="s">
        <v>99</v>
      </c>
      <c r="BG6" s="186" t="s">
        <v>10</v>
      </c>
      <c r="BH6" s="184" t="s">
        <v>98</v>
      </c>
      <c r="BI6" s="184" t="s">
        <v>99</v>
      </c>
      <c r="BJ6" s="186" t="s">
        <v>8</v>
      </c>
      <c r="BK6" s="186"/>
      <c r="BL6" s="184" t="s">
        <v>99</v>
      </c>
      <c r="BM6" s="184" t="s">
        <v>98</v>
      </c>
      <c r="BN6" s="184" t="s">
        <v>99</v>
      </c>
      <c r="BO6" s="186" t="s">
        <v>8</v>
      </c>
      <c r="BP6" s="186"/>
      <c r="BQ6" s="128"/>
    </row>
    <row r="7" spans="1:69" s="49" customFormat="1" ht="13.5" customHeight="1">
      <c r="A7" s="200"/>
      <c r="B7" s="184"/>
      <c r="C7" s="184"/>
      <c r="D7" s="64" t="s">
        <v>2</v>
      </c>
      <c r="E7" s="64" t="s">
        <v>9</v>
      </c>
      <c r="F7" s="184"/>
      <c r="G7" s="184"/>
      <c r="H7" s="64" t="s">
        <v>2</v>
      </c>
      <c r="I7" s="64" t="s">
        <v>9</v>
      </c>
      <c r="J7" s="184"/>
      <c r="K7" s="184"/>
      <c r="L7" s="64" t="s">
        <v>2</v>
      </c>
      <c r="M7" s="64" t="s">
        <v>9</v>
      </c>
      <c r="N7" s="184"/>
      <c r="O7" s="184"/>
      <c r="P7" s="64" t="s">
        <v>2</v>
      </c>
      <c r="Q7" s="64" t="s">
        <v>9</v>
      </c>
      <c r="R7" s="184"/>
      <c r="S7" s="184"/>
      <c r="T7" s="197"/>
      <c r="U7" s="184"/>
      <c r="V7" s="184"/>
      <c r="W7" s="64" t="s">
        <v>2</v>
      </c>
      <c r="X7" s="64" t="s">
        <v>9</v>
      </c>
      <c r="Y7" s="184"/>
      <c r="Z7" s="184"/>
      <c r="AA7" s="64" t="s">
        <v>2</v>
      </c>
      <c r="AB7" s="64" t="s">
        <v>9</v>
      </c>
      <c r="AC7" s="184"/>
      <c r="AD7" s="184"/>
      <c r="AE7" s="64" t="s">
        <v>2</v>
      </c>
      <c r="AF7" s="64" t="s">
        <v>9</v>
      </c>
      <c r="AG7" s="184"/>
      <c r="AH7" s="184"/>
      <c r="AI7" s="64" t="s">
        <v>2</v>
      </c>
      <c r="AJ7" s="64" t="s">
        <v>9</v>
      </c>
      <c r="AK7" s="184"/>
      <c r="AL7" s="184"/>
      <c r="AM7" s="64" t="s">
        <v>2</v>
      </c>
      <c r="AN7" s="64" t="s">
        <v>9</v>
      </c>
      <c r="AO7" s="184"/>
      <c r="AP7" s="184"/>
      <c r="AQ7" s="64" t="s">
        <v>2</v>
      </c>
      <c r="AR7" s="64" t="s">
        <v>9</v>
      </c>
      <c r="AS7" s="184"/>
      <c r="AT7" s="184"/>
      <c r="AU7" s="64" t="s">
        <v>2</v>
      </c>
      <c r="AV7" s="64" t="s">
        <v>9</v>
      </c>
      <c r="AW7" s="184"/>
      <c r="AX7" s="184"/>
      <c r="AY7" s="64" t="s">
        <v>2</v>
      </c>
      <c r="AZ7" s="64" t="s">
        <v>9</v>
      </c>
      <c r="BA7" s="184"/>
      <c r="BB7" s="184"/>
      <c r="BC7" s="64" t="s">
        <v>2</v>
      </c>
      <c r="BD7" s="64" t="s">
        <v>9</v>
      </c>
      <c r="BE7" s="184"/>
      <c r="BF7" s="184"/>
      <c r="BG7" s="186"/>
      <c r="BH7" s="184"/>
      <c r="BI7" s="184"/>
      <c r="BJ7" s="64" t="s">
        <v>2</v>
      </c>
      <c r="BK7" s="64" t="s">
        <v>9</v>
      </c>
      <c r="BL7" s="184"/>
      <c r="BM7" s="184"/>
      <c r="BN7" s="184"/>
      <c r="BO7" s="64" t="s">
        <v>2</v>
      </c>
      <c r="BP7" s="64" t="s">
        <v>9</v>
      </c>
      <c r="BQ7" s="128"/>
    </row>
    <row r="8" spans="1:69" ht="12.75" customHeight="1">
      <c r="A8" s="65" t="s">
        <v>11</v>
      </c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  <c r="O8" s="65">
        <v>14</v>
      </c>
      <c r="P8" s="65">
        <v>15</v>
      </c>
      <c r="Q8" s="65">
        <v>16</v>
      </c>
      <c r="R8" s="65">
        <v>17</v>
      </c>
      <c r="S8" s="65">
        <v>18</v>
      </c>
      <c r="T8" s="65">
        <v>19</v>
      </c>
      <c r="U8" s="65">
        <v>20</v>
      </c>
      <c r="V8" s="65">
        <v>21</v>
      </c>
      <c r="W8" s="65">
        <v>22</v>
      </c>
      <c r="X8" s="65">
        <v>23</v>
      </c>
      <c r="Y8" s="65">
        <v>24</v>
      </c>
      <c r="Z8" s="65">
        <v>25</v>
      </c>
      <c r="AA8" s="65">
        <v>26</v>
      </c>
      <c r="AB8" s="65">
        <v>27</v>
      </c>
      <c r="AC8" s="65">
        <v>28</v>
      </c>
      <c r="AD8" s="65">
        <v>29</v>
      </c>
      <c r="AE8" s="65">
        <v>30</v>
      </c>
      <c r="AF8" s="65">
        <v>31</v>
      </c>
      <c r="AG8" s="65">
        <v>32</v>
      </c>
      <c r="AH8" s="65">
        <v>33</v>
      </c>
      <c r="AI8" s="65">
        <v>34</v>
      </c>
      <c r="AJ8" s="65">
        <v>35</v>
      </c>
      <c r="AK8" s="65">
        <v>36</v>
      </c>
      <c r="AL8" s="65">
        <v>37</v>
      </c>
      <c r="AM8" s="65">
        <v>38</v>
      </c>
      <c r="AN8" s="65">
        <v>39</v>
      </c>
      <c r="AO8" s="65">
        <v>40</v>
      </c>
      <c r="AP8" s="65">
        <v>41</v>
      </c>
      <c r="AQ8" s="65">
        <v>42</v>
      </c>
      <c r="AR8" s="65">
        <v>43</v>
      </c>
      <c r="AS8" s="65">
        <v>44</v>
      </c>
      <c r="AT8" s="65">
        <v>45</v>
      </c>
      <c r="AU8" s="65">
        <v>46</v>
      </c>
      <c r="AV8" s="65">
        <v>47</v>
      </c>
      <c r="AW8" s="65">
        <v>48</v>
      </c>
      <c r="AX8" s="65">
        <v>49</v>
      </c>
      <c r="AY8" s="65">
        <v>50</v>
      </c>
      <c r="AZ8" s="65">
        <v>51</v>
      </c>
      <c r="BA8" s="65">
        <v>52</v>
      </c>
      <c r="BB8" s="65">
        <v>53</v>
      </c>
      <c r="BC8" s="65">
        <v>54</v>
      </c>
      <c r="BD8" s="65">
        <v>55</v>
      </c>
      <c r="BE8" s="65">
        <v>56</v>
      </c>
      <c r="BF8" s="65">
        <v>57</v>
      </c>
      <c r="BG8" s="65">
        <v>58</v>
      </c>
      <c r="BH8" s="65">
        <v>59</v>
      </c>
      <c r="BI8" s="65">
        <v>60</v>
      </c>
      <c r="BJ8" s="65">
        <v>61</v>
      </c>
      <c r="BK8" s="65">
        <v>62</v>
      </c>
      <c r="BL8" s="65">
        <v>63</v>
      </c>
      <c r="BM8" s="65">
        <v>64</v>
      </c>
      <c r="BN8" s="65">
        <v>65</v>
      </c>
      <c r="BO8" s="65">
        <v>66</v>
      </c>
      <c r="BP8" s="65">
        <v>67</v>
      </c>
      <c r="BQ8" s="129"/>
    </row>
    <row r="9" spans="1:69" s="88" customFormat="1" ht="30" customHeight="1">
      <c r="A9" s="87" t="s">
        <v>43</v>
      </c>
      <c r="B9" s="82">
        <f>SUM(B10:B30)</f>
        <v>28171</v>
      </c>
      <c r="C9" s="82">
        <f>SUM(C10:C30)</f>
        <v>25822</v>
      </c>
      <c r="D9" s="83">
        <f>ROUND(C9/B9*100,1)</f>
        <v>91.7</v>
      </c>
      <c r="E9" s="149">
        <f aca="true" t="shared" si="0" ref="E9:E30">C9-B9</f>
        <v>-2349</v>
      </c>
      <c r="F9" s="82">
        <f>SUM(F10:F30)</f>
        <v>10355</v>
      </c>
      <c r="G9" s="82">
        <f>SUM(G10:G30)</f>
        <v>9465</v>
      </c>
      <c r="H9" s="83">
        <f>ROUND(G9/F9*100,1)</f>
        <v>91.4</v>
      </c>
      <c r="I9" s="82">
        <f aca="true" t="shared" si="1" ref="I9:I30">G9-F9</f>
        <v>-890</v>
      </c>
      <c r="J9" s="82">
        <f>SUM(J10:J30)</f>
        <v>13118</v>
      </c>
      <c r="K9" s="82">
        <f>SUM(K10:K30)</f>
        <v>13190</v>
      </c>
      <c r="L9" s="83">
        <f>ROUND(K9/J9*100,1)</f>
        <v>100.5</v>
      </c>
      <c r="M9" s="82">
        <f aca="true" t="shared" si="2" ref="M9:M30">K9-J9</f>
        <v>72</v>
      </c>
      <c r="N9" s="82">
        <f>SUM(N10:N30)</f>
        <v>5042</v>
      </c>
      <c r="O9" s="82">
        <f>SUM(O10:O30)</f>
        <v>5422</v>
      </c>
      <c r="P9" s="83">
        <f>ROUND(O9/N9*100,1)</f>
        <v>107.5</v>
      </c>
      <c r="Q9" s="82">
        <f>O9-N9</f>
        <v>380</v>
      </c>
      <c r="R9" s="162">
        <f>ROUND(N9/J9*100,1)</f>
        <v>38.4</v>
      </c>
      <c r="S9" s="162">
        <f>ROUND(O9/K9*100,1)</f>
        <v>41.1</v>
      </c>
      <c r="T9" s="150">
        <f>S9-R9</f>
        <v>2.700000000000003</v>
      </c>
      <c r="U9" s="82">
        <f>SUM(U10:U30)</f>
        <v>4051</v>
      </c>
      <c r="V9" s="82">
        <f>SUM(V10:V30)</f>
        <v>4108</v>
      </c>
      <c r="W9" s="83">
        <f>ROUND(V9/U9*100,1)</f>
        <v>101.4</v>
      </c>
      <c r="X9" s="82">
        <f>V9-U9</f>
        <v>57</v>
      </c>
      <c r="Y9" s="82">
        <f>SUM(Y10:Y30)</f>
        <v>66595</v>
      </c>
      <c r="Z9" s="82">
        <f>SUM(Z10:Z30)</f>
        <v>64236</v>
      </c>
      <c r="AA9" s="83">
        <f>Z9/Y9*100</f>
        <v>96.45769201892034</v>
      </c>
      <c r="AB9" s="82">
        <f>Z9-Y9</f>
        <v>-2359</v>
      </c>
      <c r="AC9" s="82">
        <f>SUM(AC10:AC30)</f>
        <v>26053</v>
      </c>
      <c r="AD9" s="82">
        <f>SUM(AD10:AD30)</f>
        <v>23930</v>
      </c>
      <c r="AE9" s="83">
        <f>AD9/AC9*100</f>
        <v>91.85122634629408</v>
      </c>
      <c r="AF9" s="82">
        <f>AD9-AC9</f>
        <v>-2123</v>
      </c>
      <c r="AG9" s="82">
        <f>SUM(AG10:AG30)</f>
        <v>21840</v>
      </c>
      <c r="AH9" s="82">
        <f>SUM(AH10:AH30)</f>
        <v>19066</v>
      </c>
      <c r="AI9" s="83">
        <f>AH9/AG9*100</f>
        <v>87.2985347985348</v>
      </c>
      <c r="AJ9" s="82">
        <f>AH9-AG9</f>
        <v>-2774</v>
      </c>
      <c r="AK9" s="82">
        <f>SUM(AK10:AK30)</f>
        <v>4294</v>
      </c>
      <c r="AL9" s="149">
        <f>SUM(AL10:AL30)</f>
        <v>4264</v>
      </c>
      <c r="AM9" s="83">
        <f>ROUND(AL9/AK9*100,1)</f>
        <v>99.3</v>
      </c>
      <c r="AN9" s="145">
        <f>AL9-AK9</f>
        <v>-30</v>
      </c>
      <c r="AO9" s="84">
        <f>SUM(AO10:AO30)</f>
        <v>3406</v>
      </c>
      <c r="AP9" s="84">
        <f>SUM(AP10:AP30)</f>
        <v>3632</v>
      </c>
      <c r="AQ9" s="83">
        <f>ROUND(AP9/AO9*100,1)</f>
        <v>106.6</v>
      </c>
      <c r="AR9" s="82">
        <f>AP9-AO9</f>
        <v>226</v>
      </c>
      <c r="AS9" s="84">
        <f>SUM(AS10:AS30)</f>
        <v>17477</v>
      </c>
      <c r="AT9" s="84">
        <f>SUM(AT10:AT30)</f>
        <v>17569</v>
      </c>
      <c r="AU9" s="83">
        <f>ROUND(AT9/AS9*100,1)</f>
        <v>100.5</v>
      </c>
      <c r="AV9" s="82">
        <f>AT9-AS9</f>
        <v>92</v>
      </c>
      <c r="AW9" s="82">
        <f>SUM(AW10:AW30)</f>
        <v>14046</v>
      </c>
      <c r="AX9" s="82">
        <f>SUM(AX10:AX30)</f>
        <v>12500</v>
      </c>
      <c r="AY9" s="83">
        <f>ROUND(AX9/AW9*100,1)</f>
        <v>89</v>
      </c>
      <c r="AZ9" s="82">
        <f aca="true" t="shared" si="3" ref="AZ9:AZ30">AX9-AW9</f>
        <v>-1546</v>
      </c>
      <c r="BA9" s="82">
        <f>SUM(BA10:BA30)</f>
        <v>9298</v>
      </c>
      <c r="BB9" s="82">
        <f>SUM(BB10:BB30)</f>
        <v>8670</v>
      </c>
      <c r="BC9" s="83">
        <f>ROUND(BB9/BA9*100,1)</f>
        <v>93.2</v>
      </c>
      <c r="BD9" s="82">
        <f aca="true" t="shared" si="4" ref="BD9:BD30">BB9-BA9</f>
        <v>-628</v>
      </c>
      <c r="BE9" s="163">
        <v>2067</v>
      </c>
      <c r="BF9" s="163">
        <v>2479</v>
      </c>
      <c r="BG9" s="82">
        <f aca="true" t="shared" si="5" ref="BG9:BG30">BF9-BE9</f>
        <v>412</v>
      </c>
      <c r="BH9" s="85">
        <f>SUM(BH10:BH30)</f>
        <v>2211</v>
      </c>
      <c r="BI9" s="85">
        <f>SUM(BI10:BI30)</f>
        <v>2449</v>
      </c>
      <c r="BJ9" s="83">
        <f>BI9/BH9*100</f>
        <v>110.76436001809135</v>
      </c>
      <c r="BK9" s="85">
        <f>BI9-BH9</f>
        <v>238</v>
      </c>
      <c r="BL9" s="85">
        <f>SUM(BL10:BL30)</f>
        <v>1229</v>
      </c>
      <c r="BM9" s="160">
        <v>4792</v>
      </c>
      <c r="BN9" s="160">
        <v>5357</v>
      </c>
      <c r="BO9" s="83">
        <f>BN9/BM9*100</f>
        <v>111.79048414023372</v>
      </c>
      <c r="BP9" s="85">
        <f>BN9-BM9</f>
        <v>565</v>
      </c>
      <c r="BQ9" s="130"/>
    </row>
    <row r="10" spans="1:70" ht="19.5" customHeight="1">
      <c r="A10" s="125" t="s">
        <v>75</v>
      </c>
      <c r="B10" s="156">
        <v>4326</v>
      </c>
      <c r="C10" s="99">
        <v>3994</v>
      </c>
      <c r="D10" s="100">
        <f aca="true" t="shared" si="6" ref="D10:D30">ROUND(C10/B10*100,1)</f>
        <v>92.3</v>
      </c>
      <c r="E10" s="101">
        <f t="shared" si="0"/>
        <v>-332</v>
      </c>
      <c r="F10" s="156">
        <v>2199</v>
      </c>
      <c r="G10" s="99">
        <v>1770</v>
      </c>
      <c r="H10" s="100">
        <f aca="true" t="shared" si="7" ref="H10:H30">ROUND(G10/F10*100,1)</f>
        <v>80.5</v>
      </c>
      <c r="I10" s="103">
        <f t="shared" si="1"/>
        <v>-429</v>
      </c>
      <c r="J10" s="156">
        <v>3547</v>
      </c>
      <c r="K10" s="157">
        <v>3560</v>
      </c>
      <c r="L10" s="100">
        <f aca="true" t="shared" si="8" ref="L10:L30">ROUND(K10/J10*100,1)</f>
        <v>100.4</v>
      </c>
      <c r="M10" s="103">
        <f t="shared" si="2"/>
        <v>13</v>
      </c>
      <c r="N10" s="156">
        <v>2379</v>
      </c>
      <c r="O10" s="157">
        <v>2575</v>
      </c>
      <c r="P10" s="100">
        <f aca="true" t="shared" si="9" ref="P10:P30">ROUND(O10/N10*100,1)</f>
        <v>108.2</v>
      </c>
      <c r="Q10" s="103">
        <f aca="true" t="shared" si="10" ref="Q10:Q30">O10-N10</f>
        <v>196</v>
      </c>
      <c r="R10" s="147">
        <f aca="true" t="shared" si="11" ref="R10:S30">ROUND(N10/J10*100,1)</f>
        <v>67.1</v>
      </c>
      <c r="S10" s="147">
        <f t="shared" si="11"/>
        <v>72.3</v>
      </c>
      <c r="T10" s="151">
        <f>S10-R10</f>
        <v>5.200000000000003</v>
      </c>
      <c r="U10" s="156">
        <v>553</v>
      </c>
      <c r="V10" s="99">
        <v>559</v>
      </c>
      <c r="W10" s="100">
        <f aca="true" t="shared" si="12" ref="W10:W30">ROUND(V10/U10*100,1)</f>
        <v>101.1</v>
      </c>
      <c r="X10" s="103">
        <f>V10-U10</f>
        <v>6</v>
      </c>
      <c r="Y10" s="159">
        <v>16805</v>
      </c>
      <c r="Z10" s="153">
        <v>14686</v>
      </c>
      <c r="AA10" s="100">
        <f>Z10/Y10*100</f>
        <v>87.3906575423981</v>
      </c>
      <c r="AB10" s="103">
        <f>Z10-Y10</f>
        <v>-2119</v>
      </c>
      <c r="AC10" s="159">
        <v>4112</v>
      </c>
      <c r="AD10" s="153">
        <v>3695</v>
      </c>
      <c r="AE10" s="100">
        <f>AD10/AC10*100</f>
        <v>89.85894941634241</v>
      </c>
      <c r="AF10" s="103">
        <f>AD10-AC10</f>
        <v>-417</v>
      </c>
      <c r="AG10" s="159">
        <v>6352</v>
      </c>
      <c r="AH10" s="153">
        <v>4475</v>
      </c>
      <c r="AI10" s="100">
        <f>AH10/AG10*100</f>
        <v>70.45025188916877</v>
      </c>
      <c r="AJ10" s="103">
        <f>AH10-AG10</f>
        <v>-1877</v>
      </c>
      <c r="AK10" s="99">
        <v>603</v>
      </c>
      <c r="AL10" s="154">
        <v>609</v>
      </c>
      <c r="AM10" s="100">
        <f aca="true" t="shared" si="13" ref="AM10:AM30">ROUND(AL10/AK10*100,1)</f>
        <v>101</v>
      </c>
      <c r="AN10" s="144">
        <f aca="true" t="shared" si="14" ref="AN10:AN30">AL10-AK10</f>
        <v>6</v>
      </c>
      <c r="AO10" s="126">
        <v>1207</v>
      </c>
      <c r="AP10" s="126">
        <v>1436</v>
      </c>
      <c r="AQ10" s="100">
        <f aca="true" t="shared" si="15" ref="AQ10:AQ30">ROUND(AP10/AO10*100,1)</f>
        <v>119</v>
      </c>
      <c r="AR10" s="103">
        <f aca="true" t="shared" si="16" ref="AR10:AR30">AP10-AO10</f>
        <v>229</v>
      </c>
      <c r="AS10" s="126">
        <v>7033</v>
      </c>
      <c r="AT10" s="126">
        <v>7167</v>
      </c>
      <c r="AU10" s="100">
        <f aca="true" t="shared" si="17" ref="AU10:AU30">ROUND(AT10/AS10*100,1)</f>
        <v>101.9</v>
      </c>
      <c r="AV10" s="103">
        <f aca="true" t="shared" si="18" ref="AV10:AV30">AT10-AS10</f>
        <v>134</v>
      </c>
      <c r="AW10" s="99">
        <v>2247</v>
      </c>
      <c r="AX10" s="99">
        <v>2049</v>
      </c>
      <c r="AY10" s="100">
        <f aca="true" t="shared" si="19" ref="AY10:AY30">ROUND(AX10/AW10*100,1)</f>
        <v>91.2</v>
      </c>
      <c r="AZ10" s="103">
        <f t="shared" si="3"/>
        <v>-198</v>
      </c>
      <c r="BA10" s="99">
        <v>1753</v>
      </c>
      <c r="BB10" s="99">
        <v>1648</v>
      </c>
      <c r="BC10" s="100">
        <f aca="true" t="shared" si="20" ref="BC10:BC30">ROUND(BB10/BA10*100,1)</f>
        <v>94</v>
      </c>
      <c r="BD10" s="103">
        <f t="shared" si="4"/>
        <v>-105</v>
      </c>
      <c r="BE10" s="99">
        <v>3337</v>
      </c>
      <c r="BF10" s="158">
        <v>3769</v>
      </c>
      <c r="BG10" s="103">
        <f t="shared" si="5"/>
        <v>432</v>
      </c>
      <c r="BH10" s="126">
        <v>1370</v>
      </c>
      <c r="BI10" s="126">
        <v>1403</v>
      </c>
      <c r="BJ10" s="100">
        <f aca="true" t="shared" si="21" ref="BJ10:BJ30">BI10/BH10*100</f>
        <v>102.4087591240876</v>
      </c>
      <c r="BK10" s="104">
        <f aca="true" t="shared" si="22" ref="BK10:BK30">BI10-BH10</f>
        <v>33</v>
      </c>
      <c r="BL10" s="159">
        <v>1007</v>
      </c>
      <c r="BM10" s="131">
        <v>5075</v>
      </c>
      <c r="BN10" s="161">
        <v>5786.88</v>
      </c>
      <c r="BO10" s="100">
        <f aca="true" t="shared" si="23" ref="BO10:BO30">BN10/BM10*100</f>
        <v>114.02719211822661</v>
      </c>
      <c r="BP10" s="104">
        <f aca="true" t="shared" si="24" ref="BP10:BP30">BN10-BM10</f>
        <v>711.8800000000001</v>
      </c>
      <c r="BQ10" s="135"/>
      <c r="BR10" s="98"/>
    </row>
    <row r="11" spans="1:70" ht="19.5" customHeight="1">
      <c r="A11" s="125" t="s">
        <v>76</v>
      </c>
      <c r="B11" s="99">
        <v>997</v>
      </c>
      <c r="C11" s="99">
        <v>854</v>
      </c>
      <c r="D11" s="100">
        <f t="shared" si="6"/>
        <v>85.7</v>
      </c>
      <c r="E11" s="101">
        <f t="shared" si="0"/>
        <v>-143</v>
      </c>
      <c r="F11" s="99">
        <v>447</v>
      </c>
      <c r="G11" s="99">
        <v>404</v>
      </c>
      <c r="H11" s="100">
        <f t="shared" si="7"/>
        <v>90.4</v>
      </c>
      <c r="I11" s="103">
        <f t="shared" si="1"/>
        <v>-43</v>
      </c>
      <c r="J11" s="156">
        <v>421</v>
      </c>
      <c r="K11" s="157">
        <v>434</v>
      </c>
      <c r="L11" s="100">
        <f t="shared" si="8"/>
        <v>103.1</v>
      </c>
      <c r="M11" s="103">
        <f t="shared" si="2"/>
        <v>13</v>
      </c>
      <c r="N11" s="156">
        <v>221</v>
      </c>
      <c r="O11" s="157">
        <v>253</v>
      </c>
      <c r="P11" s="100">
        <f t="shared" si="9"/>
        <v>114.5</v>
      </c>
      <c r="Q11" s="103">
        <f t="shared" si="10"/>
        <v>32</v>
      </c>
      <c r="R11" s="147">
        <f t="shared" si="11"/>
        <v>52.5</v>
      </c>
      <c r="S11" s="147">
        <f t="shared" si="11"/>
        <v>58.3</v>
      </c>
      <c r="T11" s="151">
        <f>S11-R11</f>
        <v>5.799999999999997</v>
      </c>
      <c r="U11" s="99">
        <v>80</v>
      </c>
      <c r="V11" s="99">
        <v>93</v>
      </c>
      <c r="W11" s="100">
        <f t="shared" si="12"/>
        <v>116.3</v>
      </c>
      <c r="X11" s="103">
        <f aca="true" t="shared" si="25" ref="X11:X30">V11-U11</f>
        <v>13</v>
      </c>
      <c r="Y11" s="153">
        <v>2165</v>
      </c>
      <c r="Z11" s="153">
        <v>3929</v>
      </c>
      <c r="AA11" s="100">
        <f>Z11/Y11*100</f>
        <v>181.47806004618937</v>
      </c>
      <c r="AB11" s="103">
        <f>Z11-Y11</f>
        <v>1764</v>
      </c>
      <c r="AC11" s="153">
        <v>946</v>
      </c>
      <c r="AD11" s="153">
        <v>796</v>
      </c>
      <c r="AE11" s="100">
        <f>AD11/AC11*100</f>
        <v>84.14376321353065</v>
      </c>
      <c r="AF11" s="103">
        <f>AD11-AC11</f>
        <v>-150</v>
      </c>
      <c r="AG11" s="153">
        <v>432</v>
      </c>
      <c r="AH11" s="153">
        <v>1069</v>
      </c>
      <c r="AI11" s="100">
        <f>AH11/AG11*100</f>
        <v>247.45370370370372</v>
      </c>
      <c r="AJ11" s="103">
        <f>AH11-AG11</f>
        <v>637</v>
      </c>
      <c r="AK11" s="156">
        <v>32</v>
      </c>
      <c r="AL11" s="154">
        <v>51</v>
      </c>
      <c r="AM11" s="100">
        <f t="shared" si="13"/>
        <v>159.4</v>
      </c>
      <c r="AN11" s="144">
        <f t="shared" si="14"/>
        <v>19</v>
      </c>
      <c r="AO11" s="126">
        <v>87</v>
      </c>
      <c r="AP11" s="126">
        <v>99</v>
      </c>
      <c r="AQ11" s="100">
        <f t="shared" si="15"/>
        <v>113.8</v>
      </c>
      <c r="AR11" s="103">
        <f t="shared" si="16"/>
        <v>12</v>
      </c>
      <c r="AS11" s="126">
        <v>478</v>
      </c>
      <c r="AT11" s="126">
        <v>478</v>
      </c>
      <c r="AU11" s="100">
        <f t="shared" si="17"/>
        <v>100</v>
      </c>
      <c r="AV11" s="103">
        <f t="shared" si="18"/>
        <v>0</v>
      </c>
      <c r="AW11" s="99">
        <v>505</v>
      </c>
      <c r="AX11" s="99">
        <v>422</v>
      </c>
      <c r="AY11" s="100">
        <f t="shared" si="19"/>
        <v>83.6</v>
      </c>
      <c r="AZ11" s="103">
        <f t="shared" si="3"/>
        <v>-83</v>
      </c>
      <c r="BA11" s="99">
        <v>336</v>
      </c>
      <c r="BB11" s="99">
        <v>287</v>
      </c>
      <c r="BC11" s="100">
        <f t="shared" si="20"/>
        <v>85.4</v>
      </c>
      <c r="BD11" s="103">
        <f t="shared" si="4"/>
        <v>-49</v>
      </c>
      <c r="BE11" s="102">
        <v>2021</v>
      </c>
      <c r="BF11" s="158">
        <v>2820</v>
      </c>
      <c r="BG11" s="103">
        <f t="shared" si="5"/>
        <v>799</v>
      </c>
      <c r="BH11" s="126">
        <v>38</v>
      </c>
      <c r="BI11" s="126">
        <v>35</v>
      </c>
      <c r="BJ11" s="100">
        <f t="shared" si="21"/>
        <v>92.10526315789474</v>
      </c>
      <c r="BK11" s="104">
        <f t="shared" si="22"/>
        <v>-3</v>
      </c>
      <c r="BL11" s="159">
        <v>22</v>
      </c>
      <c r="BM11" s="131">
        <v>4680.73</v>
      </c>
      <c r="BN11" s="161">
        <v>5392.06</v>
      </c>
      <c r="BO11" s="100">
        <f t="shared" si="23"/>
        <v>115.19698850392996</v>
      </c>
      <c r="BP11" s="104">
        <f t="shared" si="24"/>
        <v>711.3300000000008</v>
      </c>
      <c r="BQ11" s="135"/>
      <c r="BR11" s="98"/>
    </row>
    <row r="12" spans="1:70" ht="19.5" customHeight="1">
      <c r="A12" s="125" t="s">
        <v>77</v>
      </c>
      <c r="B12" s="99">
        <v>2113</v>
      </c>
      <c r="C12" s="99">
        <v>1998</v>
      </c>
      <c r="D12" s="100">
        <f t="shared" si="6"/>
        <v>94.6</v>
      </c>
      <c r="E12" s="101">
        <f t="shared" si="0"/>
        <v>-115</v>
      </c>
      <c r="F12" s="99">
        <v>799</v>
      </c>
      <c r="G12" s="99">
        <v>734</v>
      </c>
      <c r="H12" s="100">
        <f t="shared" si="7"/>
        <v>91.9</v>
      </c>
      <c r="I12" s="103">
        <f t="shared" si="1"/>
        <v>-65</v>
      </c>
      <c r="J12" s="156">
        <v>691</v>
      </c>
      <c r="K12" s="157">
        <v>647</v>
      </c>
      <c r="L12" s="100">
        <f t="shared" si="8"/>
        <v>93.6</v>
      </c>
      <c r="M12" s="103">
        <f t="shared" si="2"/>
        <v>-44</v>
      </c>
      <c r="N12" s="156">
        <v>145</v>
      </c>
      <c r="O12" s="157">
        <v>113</v>
      </c>
      <c r="P12" s="100">
        <f t="shared" si="9"/>
        <v>77.9</v>
      </c>
      <c r="Q12" s="103">
        <f t="shared" si="10"/>
        <v>-32</v>
      </c>
      <c r="R12" s="147">
        <f t="shared" si="11"/>
        <v>21</v>
      </c>
      <c r="S12" s="147">
        <f t="shared" si="11"/>
        <v>17.5</v>
      </c>
      <c r="T12" s="151">
        <f aca="true" t="shared" si="26" ref="T12:T30">S12-R12</f>
        <v>-3.5</v>
      </c>
      <c r="U12" s="99">
        <v>391</v>
      </c>
      <c r="V12" s="99">
        <v>379</v>
      </c>
      <c r="W12" s="100">
        <f t="shared" si="12"/>
        <v>96.9</v>
      </c>
      <c r="X12" s="103">
        <f t="shared" si="25"/>
        <v>-12</v>
      </c>
      <c r="Y12" s="153">
        <v>4808</v>
      </c>
      <c r="Z12" s="153">
        <v>4378</v>
      </c>
      <c r="AA12" s="100">
        <f>Z12/Y12*100</f>
        <v>91.05657237936772</v>
      </c>
      <c r="AB12" s="103">
        <f>Z12-Y12</f>
        <v>-430</v>
      </c>
      <c r="AC12" s="153">
        <v>2025</v>
      </c>
      <c r="AD12" s="153">
        <v>1949</v>
      </c>
      <c r="AE12" s="100">
        <f aca="true" t="shared" si="27" ref="AE12:AE30">AD12/AC12*100</f>
        <v>96.24691358024691</v>
      </c>
      <c r="AF12" s="103">
        <f aca="true" t="shared" si="28" ref="AF12:AF30">AD12-AC12</f>
        <v>-76</v>
      </c>
      <c r="AG12" s="153">
        <v>1694</v>
      </c>
      <c r="AH12" s="153">
        <v>1358</v>
      </c>
      <c r="AI12" s="100">
        <f aca="true" t="shared" si="29" ref="AI12:AI30">AH12/AG12*100</f>
        <v>80.16528925619835</v>
      </c>
      <c r="AJ12" s="103">
        <f aca="true" t="shared" si="30" ref="AJ12:AJ30">AH12-AG12</f>
        <v>-336</v>
      </c>
      <c r="AK12" s="156">
        <v>333</v>
      </c>
      <c r="AL12" s="154">
        <v>237</v>
      </c>
      <c r="AM12" s="100">
        <f t="shared" si="13"/>
        <v>71.2</v>
      </c>
      <c r="AN12" s="144">
        <f t="shared" si="14"/>
        <v>-96</v>
      </c>
      <c r="AO12" s="126">
        <v>146</v>
      </c>
      <c r="AP12" s="126">
        <v>156</v>
      </c>
      <c r="AQ12" s="100">
        <f t="shared" si="15"/>
        <v>106.8</v>
      </c>
      <c r="AR12" s="103">
        <f t="shared" si="16"/>
        <v>10</v>
      </c>
      <c r="AS12" s="126">
        <v>979</v>
      </c>
      <c r="AT12" s="126">
        <v>960</v>
      </c>
      <c r="AU12" s="100">
        <f t="shared" si="17"/>
        <v>98.1</v>
      </c>
      <c r="AV12" s="103">
        <f t="shared" si="18"/>
        <v>-19</v>
      </c>
      <c r="AW12" s="99">
        <v>992</v>
      </c>
      <c r="AX12" s="99">
        <v>936</v>
      </c>
      <c r="AY12" s="100">
        <f t="shared" si="19"/>
        <v>94.4</v>
      </c>
      <c r="AZ12" s="103">
        <f t="shared" si="3"/>
        <v>-56</v>
      </c>
      <c r="BA12" s="99">
        <v>642</v>
      </c>
      <c r="BB12" s="99">
        <v>633</v>
      </c>
      <c r="BC12" s="100">
        <f t="shared" si="20"/>
        <v>98.6</v>
      </c>
      <c r="BD12" s="103">
        <f t="shared" si="4"/>
        <v>-9</v>
      </c>
      <c r="BE12" s="102">
        <v>2137</v>
      </c>
      <c r="BF12" s="158">
        <v>2609</v>
      </c>
      <c r="BG12" s="103">
        <f t="shared" si="5"/>
        <v>472</v>
      </c>
      <c r="BH12" s="126">
        <v>223</v>
      </c>
      <c r="BI12" s="126">
        <v>237</v>
      </c>
      <c r="BJ12" s="100">
        <f t="shared" si="21"/>
        <v>106.27802690582959</v>
      </c>
      <c r="BK12" s="104">
        <f t="shared" si="22"/>
        <v>14</v>
      </c>
      <c r="BL12" s="159">
        <v>20</v>
      </c>
      <c r="BM12" s="131">
        <v>5118.7</v>
      </c>
      <c r="BN12" s="131">
        <v>4891.09</v>
      </c>
      <c r="BO12" s="100">
        <f t="shared" si="23"/>
        <v>95.5533631586145</v>
      </c>
      <c r="BP12" s="104">
        <f t="shared" si="24"/>
        <v>-227.60999999999967</v>
      </c>
      <c r="BQ12" s="135"/>
      <c r="BR12" s="98"/>
    </row>
    <row r="13" spans="1:70" ht="19.5" customHeight="1">
      <c r="A13" s="125" t="s">
        <v>78</v>
      </c>
      <c r="B13" s="99">
        <v>979</v>
      </c>
      <c r="C13" s="99">
        <v>873</v>
      </c>
      <c r="D13" s="100">
        <f t="shared" si="6"/>
        <v>89.2</v>
      </c>
      <c r="E13" s="101">
        <f t="shared" si="0"/>
        <v>-106</v>
      </c>
      <c r="F13" s="99">
        <v>311</v>
      </c>
      <c r="G13" s="99">
        <v>277</v>
      </c>
      <c r="H13" s="100">
        <f t="shared" si="7"/>
        <v>89.1</v>
      </c>
      <c r="I13" s="103">
        <f t="shared" si="1"/>
        <v>-34</v>
      </c>
      <c r="J13" s="156">
        <v>490</v>
      </c>
      <c r="K13" s="157">
        <v>476</v>
      </c>
      <c r="L13" s="100">
        <f t="shared" si="8"/>
        <v>97.1</v>
      </c>
      <c r="M13" s="103">
        <f t="shared" si="2"/>
        <v>-14</v>
      </c>
      <c r="N13" s="156">
        <v>20</v>
      </c>
      <c r="O13" s="157">
        <v>57</v>
      </c>
      <c r="P13" s="100">
        <f t="shared" si="9"/>
        <v>285</v>
      </c>
      <c r="Q13" s="103">
        <f t="shared" si="10"/>
        <v>37</v>
      </c>
      <c r="R13" s="147">
        <f t="shared" si="11"/>
        <v>4.1</v>
      </c>
      <c r="S13" s="147">
        <f t="shared" si="11"/>
        <v>12</v>
      </c>
      <c r="T13" s="151">
        <f t="shared" si="26"/>
        <v>7.9</v>
      </c>
      <c r="U13" s="99">
        <v>238</v>
      </c>
      <c r="V13" s="99">
        <v>240</v>
      </c>
      <c r="W13" s="100">
        <f t="shared" si="12"/>
        <v>100.8</v>
      </c>
      <c r="X13" s="103">
        <f t="shared" si="25"/>
        <v>2</v>
      </c>
      <c r="Y13" s="153">
        <v>1763</v>
      </c>
      <c r="Z13" s="153">
        <v>1986</v>
      </c>
      <c r="AA13" s="100">
        <f>Z13/Y13*100</f>
        <v>112.64889393079977</v>
      </c>
      <c r="AB13" s="103">
        <f>Z13-Y13</f>
        <v>223</v>
      </c>
      <c r="AC13" s="153">
        <v>899</v>
      </c>
      <c r="AD13" s="153">
        <v>806</v>
      </c>
      <c r="AE13" s="100">
        <f t="shared" si="27"/>
        <v>89.65517241379311</v>
      </c>
      <c r="AF13" s="103">
        <f t="shared" si="28"/>
        <v>-93</v>
      </c>
      <c r="AG13" s="153">
        <v>449</v>
      </c>
      <c r="AH13" s="153">
        <v>592</v>
      </c>
      <c r="AI13" s="100">
        <f t="shared" si="29"/>
        <v>131.84855233853006</v>
      </c>
      <c r="AJ13" s="103">
        <f t="shared" si="30"/>
        <v>143</v>
      </c>
      <c r="AK13" s="156">
        <v>217</v>
      </c>
      <c r="AL13" s="154">
        <v>196</v>
      </c>
      <c r="AM13" s="100">
        <f t="shared" si="13"/>
        <v>90.3</v>
      </c>
      <c r="AN13" s="144">
        <f t="shared" si="14"/>
        <v>-21</v>
      </c>
      <c r="AO13" s="126">
        <v>80</v>
      </c>
      <c r="AP13" s="126">
        <v>87</v>
      </c>
      <c r="AQ13" s="100">
        <f t="shared" si="15"/>
        <v>108.8</v>
      </c>
      <c r="AR13" s="103">
        <f t="shared" si="16"/>
        <v>7</v>
      </c>
      <c r="AS13" s="126">
        <v>564</v>
      </c>
      <c r="AT13" s="126">
        <v>598</v>
      </c>
      <c r="AU13" s="100">
        <f t="shared" si="17"/>
        <v>106</v>
      </c>
      <c r="AV13" s="103">
        <f t="shared" si="18"/>
        <v>34</v>
      </c>
      <c r="AW13" s="99">
        <v>356</v>
      </c>
      <c r="AX13" s="99">
        <v>313</v>
      </c>
      <c r="AY13" s="100">
        <f t="shared" si="19"/>
        <v>87.9</v>
      </c>
      <c r="AZ13" s="103">
        <f t="shared" si="3"/>
        <v>-43</v>
      </c>
      <c r="BA13" s="99">
        <v>263</v>
      </c>
      <c r="BB13" s="99">
        <v>244</v>
      </c>
      <c r="BC13" s="100">
        <f t="shared" si="20"/>
        <v>92.8</v>
      </c>
      <c r="BD13" s="103">
        <f t="shared" si="4"/>
        <v>-19</v>
      </c>
      <c r="BE13" s="102">
        <v>1792</v>
      </c>
      <c r="BF13" s="158">
        <v>2784</v>
      </c>
      <c r="BG13" s="103">
        <f t="shared" si="5"/>
        <v>992</v>
      </c>
      <c r="BH13" s="126">
        <v>30</v>
      </c>
      <c r="BI13" s="126">
        <v>51</v>
      </c>
      <c r="BJ13" s="100">
        <f t="shared" si="21"/>
        <v>170</v>
      </c>
      <c r="BK13" s="104">
        <f t="shared" si="22"/>
        <v>21</v>
      </c>
      <c r="BL13" s="159">
        <v>5</v>
      </c>
      <c r="BM13" s="131">
        <v>4432.7</v>
      </c>
      <c r="BN13" s="131">
        <v>5182.66</v>
      </c>
      <c r="BO13" s="100">
        <f t="shared" si="23"/>
        <v>116.9188079500079</v>
      </c>
      <c r="BP13" s="104">
        <f t="shared" si="24"/>
        <v>749.96</v>
      </c>
      <c r="BQ13" s="135"/>
      <c r="BR13" s="98"/>
    </row>
    <row r="14" spans="1:70" s="72" customFormat="1" ht="19.5" customHeight="1">
      <c r="A14" s="125" t="s">
        <v>79</v>
      </c>
      <c r="B14" s="99">
        <v>726</v>
      </c>
      <c r="C14" s="99">
        <v>872</v>
      </c>
      <c r="D14" s="100">
        <f t="shared" si="6"/>
        <v>120.1</v>
      </c>
      <c r="E14" s="101">
        <f t="shared" si="0"/>
        <v>146</v>
      </c>
      <c r="F14" s="99">
        <v>266</v>
      </c>
      <c r="G14" s="99">
        <v>298</v>
      </c>
      <c r="H14" s="100">
        <f t="shared" si="7"/>
        <v>112</v>
      </c>
      <c r="I14" s="103">
        <f t="shared" si="1"/>
        <v>32</v>
      </c>
      <c r="J14" s="156">
        <v>458</v>
      </c>
      <c r="K14" s="157">
        <v>499</v>
      </c>
      <c r="L14" s="100">
        <f t="shared" si="8"/>
        <v>109</v>
      </c>
      <c r="M14" s="103">
        <f t="shared" si="2"/>
        <v>41</v>
      </c>
      <c r="N14" s="156">
        <v>274</v>
      </c>
      <c r="O14" s="157">
        <v>216</v>
      </c>
      <c r="P14" s="100">
        <f t="shared" si="9"/>
        <v>78.8</v>
      </c>
      <c r="Q14" s="103">
        <f t="shared" si="10"/>
        <v>-58</v>
      </c>
      <c r="R14" s="147">
        <f t="shared" si="11"/>
        <v>59.8</v>
      </c>
      <c r="S14" s="147">
        <f t="shared" si="11"/>
        <v>43.3</v>
      </c>
      <c r="T14" s="151">
        <f t="shared" si="26"/>
        <v>-16.5</v>
      </c>
      <c r="U14" s="99">
        <v>104</v>
      </c>
      <c r="V14" s="99">
        <v>142</v>
      </c>
      <c r="W14" s="100">
        <f t="shared" si="12"/>
        <v>136.5</v>
      </c>
      <c r="X14" s="103">
        <f t="shared" si="25"/>
        <v>38</v>
      </c>
      <c r="Y14" s="153">
        <v>2250</v>
      </c>
      <c r="Z14" s="153">
        <v>1585</v>
      </c>
      <c r="AA14" s="100">
        <f aca="true" t="shared" si="31" ref="AA14:AA30">Z14/Y14*100</f>
        <v>70.44444444444444</v>
      </c>
      <c r="AB14" s="103">
        <f aca="true" t="shared" si="32" ref="AB14:AB30">Z14-Y14</f>
        <v>-665</v>
      </c>
      <c r="AC14" s="153">
        <v>669</v>
      </c>
      <c r="AD14" s="153">
        <v>842</v>
      </c>
      <c r="AE14" s="100">
        <f t="shared" si="27"/>
        <v>125.85949177877428</v>
      </c>
      <c r="AF14" s="103">
        <f t="shared" si="28"/>
        <v>173</v>
      </c>
      <c r="AG14" s="153">
        <v>872</v>
      </c>
      <c r="AH14" s="153">
        <v>261</v>
      </c>
      <c r="AI14" s="100">
        <f t="shared" si="29"/>
        <v>29.931192660550458</v>
      </c>
      <c r="AJ14" s="103">
        <f t="shared" si="30"/>
        <v>-611</v>
      </c>
      <c r="AK14" s="156">
        <v>185</v>
      </c>
      <c r="AL14" s="154">
        <v>197</v>
      </c>
      <c r="AM14" s="100">
        <f t="shared" si="13"/>
        <v>106.5</v>
      </c>
      <c r="AN14" s="144">
        <f t="shared" si="14"/>
        <v>12</v>
      </c>
      <c r="AO14" s="126">
        <v>135</v>
      </c>
      <c r="AP14" s="126">
        <v>122</v>
      </c>
      <c r="AQ14" s="100">
        <f t="shared" si="15"/>
        <v>90.4</v>
      </c>
      <c r="AR14" s="103">
        <f t="shared" si="16"/>
        <v>-13</v>
      </c>
      <c r="AS14" s="126">
        <v>464</v>
      </c>
      <c r="AT14" s="126">
        <v>515</v>
      </c>
      <c r="AU14" s="100">
        <f t="shared" si="17"/>
        <v>111</v>
      </c>
      <c r="AV14" s="103">
        <f t="shared" si="18"/>
        <v>51</v>
      </c>
      <c r="AW14" s="99">
        <v>348</v>
      </c>
      <c r="AX14" s="99">
        <v>395</v>
      </c>
      <c r="AY14" s="100">
        <f t="shared" si="19"/>
        <v>113.5</v>
      </c>
      <c r="AZ14" s="103">
        <f t="shared" si="3"/>
        <v>47</v>
      </c>
      <c r="BA14" s="99">
        <v>274</v>
      </c>
      <c r="BB14" s="99">
        <v>298</v>
      </c>
      <c r="BC14" s="100">
        <f t="shared" si="20"/>
        <v>108.8</v>
      </c>
      <c r="BD14" s="103">
        <f t="shared" si="4"/>
        <v>24</v>
      </c>
      <c r="BE14" s="102">
        <v>1844</v>
      </c>
      <c r="BF14" s="158">
        <v>2242</v>
      </c>
      <c r="BG14" s="103">
        <f t="shared" si="5"/>
        <v>398</v>
      </c>
      <c r="BH14" s="126">
        <v>6</v>
      </c>
      <c r="BI14" s="126">
        <v>21</v>
      </c>
      <c r="BJ14" s="100">
        <f t="shared" si="21"/>
        <v>350</v>
      </c>
      <c r="BK14" s="104">
        <f t="shared" si="22"/>
        <v>15</v>
      </c>
      <c r="BL14" s="159">
        <v>6</v>
      </c>
      <c r="BM14" s="131">
        <v>4315.33</v>
      </c>
      <c r="BN14" s="155">
        <v>5382.76</v>
      </c>
      <c r="BO14" s="100">
        <f t="shared" si="23"/>
        <v>124.73576760062383</v>
      </c>
      <c r="BP14" s="104">
        <f t="shared" si="24"/>
        <v>1067.4300000000003</v>
      </c>
      <c r="BQ14" s="135"/>
      <c r="BR14" s="74"/>
    </row>
    <row r="15" spans="1:70" s="72" customFormat="1" ht="19.5" customHeight="1">
      <c r="A15" s="125" t="s">
        <v>80</v>
      </c>
      <c r="B15" s="99">
        <v>699</v>
      </c>
      <c r="C15" s="99">
        <v>634</v>
      </c>
      <c r="D15" s="100">
        <f t="shared" si="6"/>
        <v>90.7</v>
      </c>
      <c r="E15" s="101">
        <f t="shared" si="0"/>
        <v>-65</v>
      </c>
      <c r="F15" s="99">
        <v>208</v>
      </c>
      <c r="G15" s="99">
        <v>214</v>
      </c>
      <c r="H15" s="100">
        <f t="shared" si="7"/>
        <v>102.9</v>
      </c>
      <c r="I15" s="103">
        <f t="shared" si="1"/>
        <v>6</v>
      </c>
      <c r="J15" s="156">
        <v>350</v>
      </c>
      <c r="K15" s="157">
        <v>311</v>
      </c>
      <c r="L15" s="100">
        <f t="shared" si="8"/>
        <v>88.9</v>
      </c>
      <c r="M15" s="103">
        <f t="shared" si="2"/>
        <v>-39</v>
      </c>
      <c r="N15" s="156">
        <v>175</v>
      </c>
      <c r="O15" s="157">
        <v>183</v>
      </c>
      <c r="P15" s="100">
        <f t="shared" si="9"/>
        <v>104.6</v>
      </c>
      <c r="Q15" s="103">
        <f t="shared" si="10"/>
        <v>8</v>
      </c>
      <c r="R15" s="147">
        <f t="shared" si="11"/>
        <v>50</v>
      </c>
      <c r="S15" s="147">
        <f t="shared" si="11"/>
        <v>58.8</v>
      </c>
      <c r="T15" s="151">
        <f t="shared" si="26"/>
        <v>8.799999999999997</v>
      </c>
      <c r="U15" s="99">
        <v>70</v>
      </c>
      <c r="V15" s="99">
        <v>80</v>
      </c>
      <c r="W15" s="100">
        <f t="shared" si="12"/>
        <v>114.3</v>
      </c>
      <c r="X15" s="103">
        <f t="shared" si="25"/>
        <v>10</v>
      </c>
      <c r="Y15" s="153">
        <v>1324</v>
      </c>
      <c r="Z15" s="153">
        <v>1982</v>
      </c>
      <c r="AA15" s="100">
        <f t="shared" si="31"/>
        <v>149.6978851963746</v>
      </c>
      <c r="AB15" s="103">
        <f t="shared" si="32"/>
        <v>658</v>
      </c>
      <c r="AC15" s="153">
        <v>672</v>
      </c>
      <c r="AD15" s="153">
        <v>585</v>
      </c>
      <c r="AE15" s="100">
        <f t="shared" si="27"/>
        <v>87.05357142857143</v>
      </c>
      <c r="AF15" s="103">
        <f t="shared" si="28"/>
        <v>-87</v>
      </c>
      <c r="AG15" s="153">
        <v>393</v>
      </c>
      <c r="AH15" s="153">
        <v>985</v>
      </c>
      <c r="AI15" s="100">
        <f t="shared" si="29"/>
        <v>250.63613231552165</v>
      </c>
      <c r="AJ15" s="103">
        <f t="shared" si="30"/>
        <v>592</v>
      </c>
      <c r="AK15" s="156">
        <v>135</v>
      </c>
      <c r="AL15" s="154">
        <v>137</v>
      </c>
      <c r="AM15" s="100">
        <f t="shared" si="13"/>
        <v>101.5</v>
      </c>
      <c r="AN15" s="144">
        <f t="shared" si="14"/>
        <v>2</v>
      </c>
      <c r="AO15" s="126">
        <v>69</v>
      </c>
      <c r="AP15" s="126">
        <v>78</v>
      </c>
      <c r="AQ15" s="100">
        <f t="shared" si="15"/>
        <v>113</v>
      </c>
      <c r="AR15" s="103">
        <f t="shared" si="16"/>
        <v>9</v>
      </c>
      <c r="AS15" s="126">
        <v>299</v>
      </c>
      <c r="AT15" s="126">
        <v>312</v>
      </c>
      <c r="AU15" s="100">
        <f t="shared" si="17"/>
        <v>104.3</v>
      </c>
      <c r="AV15" s="103">
        <f t="shared" si="18"/>
        <v>13</v>
      </c>
      <c r="AW15" s="99">
        <v>369</v>
      </c>
      <c r="AX15" s="99">
        <v>333</v>
      </c>
      <c r="AY15" s="100">
        <f t="shared" si="19"/>
        <v>90.2</v>
      </c>
      <c r="AZ15" s="103">
        <f t="shared" si="3"/>
        <v>-36</v>
      </c>
      <c r="BA15" s="99">
        <v>236</v>
      </c>
      <c r="BB15" s="99">
        <v>241</v>
      </c>
      <c r="BC15" s="100">
        <f t="shared" si="20"/>
        <v>102.1</v>
      </c>
      <c r="BD15" s="103">
        <f t="shared" si="4"/>
        <v>5</v>
      </c>
      <c r="BE15" s="102">
        <v>1744</v>
      </c>
      <c r="BF15" s="158">
        <v>2373</v>
      </c>
      <c r="BG15" s="103">
        <f t="shared" si="5"/>
        <v>629</v>
      </c>
      <c r="BH15" s="126">
        <v>2</v>
      </c>
      <c r="BI15" s="126">
        <v>25</v>
      </c>
      <c r="BJ15" s="100">
        <f t="shared" si="21"/>
        <v>1250</v>
      </c>
      <c r="BK15" s="104">
        <f t="shared" si="22"/>
        <v>23</v>
      </c>
      <c r="BL15" s="159">
        <v>20</v>
      </c>
      <c r="BM15" s="131">
        <v>3723</v>
      </c>
      <c r="BN15" s="155">
        <v>4544.44</v>
      </c>
      <c r="BO15" s="100">
        <f t="shared" si="23"/>
        <v>122.06392694063925</v>
      </c>
      <c r="BP15" s="104">
        <f t="shared" si="24"/>
        <v>821.4399999999996</v>
      </c>
      <c r="BQ15" s="135"/>
      <c r="BR15" s="74"/>
    </row>
    <row r="16" spans="1:70" s="72" customFormat="1" ht="19.5" customHeight="1">
      <c r="A16" s="125" t="s">
        <v>81</v>
      </c>
      <c r="B16" s="99">
        <v>1268</v>
      </c>
      <c r="C16" s="99">
        <v>1209</v>
      </c>
      <c r="D16" s="100">
        <f t="shared" si="6"/>
        <v>95.3</v>
      </c>
      <c r="E16" s="101">
        <f t="shared" si="0"/>
        <v>-59</v>
      </c>
      <c r="F16" s="99">
        <v>380</v>
      </c>
      <c r="G16" s="99">
        <v>364</v>
      </c>
      <c r="H16" s="100">
        <f t="shared" si="7"/>
        <v>95.8</v>
      </c>
      <c r="I16" s="103">
        <f t="shared" si="1"/>
        <v>-16</v>
      </c>
      <c r="J16" s="156">
        <v>510</v>
      </c>
      <c r="K16" s="157">
        <v>479</v>
      </c>
      <c r="L16" s="100">
        <f t="shared" si="8"/>
        <v>93.9</v>
      </c>
      <c r="M16" s="103">
        <f t="shared" si="2"/>
        <v>-31</v>
      </c>
      <c r="N16" s="156">
        <v>2</v>
      </c>
      <c r="O16" s="157">
        <v>23</v>
      </c>
      <c r="P16" s="100">
        <f t="shared" si="9"/>
        <v>1150</v>
      </c>
      <c r="Q16" s="103">
        <f t="shared" si="10"/>
        <v>21</v>
      </c>
      <c r="R16" s="147">
        <f t="shared" si="11"/>
        <v>0.4</v>
      </c>
      <c r="S16" s="147">
        <f t="shared" si="11"/>
        <v>4.8</v>
      </c>
      <c r="T16" s="151">
        <f t="shared" si="26"/>
        <v>4.3999999999999995</v>
      </c>
      <c r="U16" s="99">
        <v>228</v>
      </c>
      <c r="V16" s="99">
        <v>214</v>
      </c>
      <c r="W16" s="100">
        <f t="shared" si="12"/>
        <v>93.9</v>
      </c>
      <c r="X16" s="103">
        <f t="shared" si="25"/>
        <v>-14</v>
      </c>
      <c r="Y16" s="153">
        <v>1980</v>
      </c>
      <c r="Z16" s="153">
        <v>1513</v>
      </c>
      <c r="AA16" s="100">
        <f t="shared" si="31"/>
        <v>76.41414141414141</v>
      </c>
      <c r="AB16" s="103">
        <f t="shared" si="32"/>
        <v>-467</v>
      </c>
      <c r="AC16" s="153">
        <v>1154</v>
      </c>
      <c r="AD16" s="153">
        <v>1072</v>
      </c>
      <c r="AE16" s="100">
        <f t="shared" si="27"/>
        <v>92.89428076256499</v>
      </c>
      <c r="AF16" s="103">
        <f t="shared" si="28"/>
        <v>-82</v>
      </c>
      <c r="AG16" s="153">
        <v>495</v>
      </c>
      <c r="AH16" s="153">
        <v>329</v>
      </c>
      <c r="AI16" s="100">
        <f t="shared" si="29"/>
        <v>66.46464646464646</v>
      </c>
      <c r="AJ16" s="103">
        <f t="shared" si="30"/>
        <v>-166</v>
      </c>
      <c r="AK16" s="156">
        <v>211</v>
      </c>
      <c r="AL16" s="154">
        <v>187</v>
      </c>
      <c r="AM16" s="100">
        <f t="shared" si="13"/>
        <v>88.6</v>
      </c>
      <c r="AN16" s="144">
        <f t="shared" si="14"/>
        <v>-24</v>
      </c>
      <c r="AO16" s="126">
        <v>115</v>
      </c>
      <c r="AP16" s="126">
        <v>107</v>
      </c>
      <c r="AQ16" s="100">
        <f t="shared" si="15"/>
        <v>93</v>
      </c>
      <c r="AR16" s="103">
        <f t="shared" si="16"/>
        <v>-8</v>
      </c>
      <c r="AS16" s="126">
        <v>496</v>
      </c>
      <c r="AT16" s="126">
        <v>493</v>
      </c>
      <c r="AU16" s="100">
        <f t="shared" si="17"/>
        <v>99.4</v>
      </c>
      <c r="AV16" s="103">
        <f t="shared" si="18"/>
        <v>-3</v>
      </c>
      <c r="AW16" s="99">
        <v>558</v>
      </c>
      <c r="AX16" s="99">
        <v>542</v>
      </c>
      <c r="AY16" s="100">
        <f t="shared" si="19"/>
        <v>97.1</v>
      </c>
      <c r="AZ16" s="103">
        <f t="shared" si="3"/>
        <v>-16</v>
      </c>
      <c r="BA16" s="99">
        <v>434</v>
      </c>
      <c r="BB16" s="99">
        <v>441</v>
      </c>
      <c r="BC16" s="100">
        <f t="shared" si="20"/>
        <v>101.6</v>
      </c>
      <c r="BD16" s="103">
        <f t="shared" si="4"/>
        <v>7</v>
      </c>
      <c r="BE16" s="102">
        <v>1381</v>
      </c>
      <c r="BF16" s="158">
        <v>1790</v>
      </c>
      <c r="BG16" s="103">
        <f t="shared" si="5"/>
        <v>409</v>
      </c>
      <c r="BH16" s="126">
        <v>27</v>
      </c>
      <c r="BI16" s="126">
        <v>47</v>
      </c>
      <c r="BJ16" s="100">
        <f t="shared" si="21"/>
        <v>174.07407407407408</v>
      </c>
      <c r="BK16" s="104">
        <f t="shared" si="22"/>
        <v>20</v>
      </c>
      <c r="BL16" s="159">
        <v>6</v>
      </c>
      <c r="BM16" s="131">
        <v>3809.87</v>
      </c>
      <c r="BN16" s="155">
        <v>4362.29</v>
      </c>
      <c r="BO16" s="100">
        <f t="shared" si="23"/>
        <v>114.49970733909555</v>
      </c>
      <c r="BP16" s="104">
        <f t="shared" si="24"/>
        <v>552.4200000000001</v>
      </c>
      <c r="BQ16" s="135"/>
      <c r="BR16" s="74"/>
    </row>
    <row r="17" spans="1:70" s="72" customFormat="1" ht="19.5" customHeight="1">
      <c r="A17" s="125" t="s">
        <v>82</v>
      </c>
      <c r="B17" s="99">
        <v>819</v>
      </c>
      <c r="C17" s="99">
        <v>768</v>
      </c>
      <c r="D17" s="100">
        <f t="shared" si="6"/>
        <v>93.8</v>
      </c>
      <c r="E17" s="101">
        <f t="shared" si="0"/>
        <v>-51</v>
      </c>
      <c r="F17" s="99">
        <v>253</v>
      </c>
      <c r="G17" s="99">
        <v>273</v>
      </c>
      <c r="H17" s="100">
        <f t="shared" si="7"/>
        <v>107.9</v>
      </c>
      <c r="I17" s="103">
        <f t="shared" si="1"/>
        <v>20</v>
      </c>
      <c r="J17" s="156">
        <v>391</v>
      </c>
      <c r="K17" s="157">
        <v>366</v>
      </c>
      <c r="L17" s="100">
        <f t="shared" si="8"/>
        <v>93.6</v>
      </c>
      <c r="M17" s="103">
        <f t="shared" si="2"/>
        <v>-25</v>
      </c>
      <c r="N17" s="156">
        <v>83</v>
      </c>
      <c r="O17" s="157">
        <v>86</v>
      </c>
      <c r="P17" s="100">
        <f t="shared" si="9"/>
        <v>103.6</v>
      </c>
      <c r="Q17" s="103">
        <f t="shared" si="10"/>
        <v>3</v>
      </c>
      <c r="R17" s="147">
        <f t="shared" si="11"/>
        <v>21.2</v>
      </c>
      <c r="S17" s="147">
        <f t="shared" si="11"/>
        <v>23.5</v>
      </c>
      <c r="T17" s="151">
        <f t="shared" si="26"/>
        <v>2.3000000000000007</v>
      </c>
      <c r="U17" s="99">
        <v>161</v>
      </c>
      <c r="V17" s="99">
        <v>166</v>
      </c>
      <c r="W17" s="100">
        <f t="shared" si="12"/>
        <v>103.1</v>
      </c>
      <c r="X17" s="103">
        <f t="shared" si="25"/>
        <v>5</v>
      </c>
      <c r="Y17" s="153">
        <v>1212</v>
      </c>
      <c r="Z17" s="153">
        <v>1623</v>
      </c>
      <c r="AA17" s="100">
        <f t="shared" si="31"/>
        <v>133.91089108910893</v>
      </c>
      <c r="AB17" s="103">
        <f t="shared" si="32"/>
        <v>411</v>
      </c>
      <c r="AC17" s="153">
        <v>767</v>
      </c>
      <c r="AD17" s="153">
        <v>741</v>
      </c>
      <c r="AE17" s="100">
        <f t="shared" si="27"/>
        <v>96.61016949152543</v>
      </c>
      <c r="AF17" s="103">
        <f t="shared" si="28"/>
        <v>-26</v>
      </c>
      <c r="AG17" s="153">
        <v>411</v>
      </c>
      <c r="AH17" s="153">
        <v>735</v>
      </c>
      <c r="AI17" s="100">
        <f t="shared" si="29"/>
        <v>178.83211678832117</v>
      </c>
      <c r="AJ17" s="103">
        <f t="shared" si="30"/>
        <v>324</v>
      </c>
      <c r="AK17" s="156">
        <v>123</v>
      </c>
      <c r="AL17" s="154">
        <v>127</v>
      </c>
      <c r="AM17" s="100">
        <f t="shared" si="13"/>
        <v>103.3</v>
      </c>
      <c r="AN17" s="144">
        <f t="shared" si="14"/>
        <v>4</v>
      </c>
      <c r="AO17" s="126">
        <v>82</v>
      </c>
      <c r="AP17" s="126">
        <v>83</v>
      </c>
      <c r="AQ17" s="100">
        <f t="shared" si="15"/>
        <v>101.2</v>
      </c>
      <c r="AR17" s="103">
        <f t="shared" si="16"/>
        <v>1</v>
      </c>
      <c r="AS17" s="126">
        <v>398</v>
      </c>
      <c r="AT17" s="126">
        <v>369</v>
      </c>
      <c r="AU17" s="100">
        <f t="shared" si="17"/>
        <v>92.7</v>
      </c>
      <c r="AV17" s="103">
        <f t="shared" si="18"/>
        <v>-29</v>
      </c>
      <c r="AW17" s="99">
        <v>364</v>
      </c>
      <c r="AX17" s="99">
        <v>331</v>
      </c>
      <c r="AY17" s="100">
        <f t="shared" si="19"/>
        <v>90.9</v>
      </c>
      <c r="AZ17" s="103">
        <f t="shared" si="3"/>
        <v>-33</v>
      </c>
      <c r="BA17" s="99">
        <v>246</v>
      </c>
      <c r="BB17" s="99">
        <v>233</v>
      </c>
      <c r="BC17" s="100">
        <f t="shared" si="20"/>
        <v>94.7</v>
      </c>
      <c r="BD17" s="103">
        <f t="shared" si="4"/>
        <v>-13</v>
      </c>
      <c r="BE17" s="102">
        <v>1908</v>
      </c>
      <c r="BF17" s="158">
        <v>2585</v>
      </c>
      <c r="BG17" s="103">
        <f t="shared" si="5"/>
        <v>677</v>
      </c>
      <c r="BH17" s="126">
        <v>10</v>
      </c>
      <c r="BI17" s="126">
        <v>10</v>
      </c>
      <c r="BJ17" s="100">
        <f t="shared" si="21"/>
        <v>100</v>
      </c>
      <c r="BK17" s="104">
        <f t="shared" si="22"/>
        <v>0</v>
      </c>
      <c r="BL17" s="159">
        <v>5</v>
      </c>
      <c r="BM17" s="131">
        <v>4412.3</v>
      </c>
      <c r="BN17" s="155">
        <v>4797.3</v>
      </c>
      <c r="BO17" s="100">
        <f t="shared" si="23"/>
        <v>108.72560795956758</v>
      </c>
      <c r="BP17" s="104">
        <f t="shared" si="24"/>
        <v>385</v>
      </c>
      <c r="BQ17" s="135"/>
      <c r="BR17" s="74"/>
    </row>
    <row r="18" spans="1:70" s="72" customFormat="1" ht="19.5" customHeight="1">
      <c r="A18" s="125" t="s">
        <v>83</v>
      </c>
      <c r="B18" s="99">
        <v>1053</v>
      </c>
      <c r="C18" s="99">
        <v>917</v>
      </c>
      <c r="D18" s="100">
        <f t="shared" si="6"/>
        <v>87.1</v>
      </c>
      <c r="E18" s="101">
        <f t="shared" si="0"/>
        <v>-136</v>
      </c>
      <c r="F18" s="99">
        <v>385</v>
      </c>
      <c r="G18" s="99">
        <v>286</v>
      </c>
      <c r="H18" s="100">
        <f t="shared" si="7"/>
        <v>74.3</v>
      </c>
      <c r="I18" s="103">
        <f t="shared" si="1"/>
        <v>-99</v>
      </c>
      <c r="J18" s="156">
        <v>353</v>
      </c>
      <c r="K18" s="157">
        <v>355</v>
      </c>
      <c r="L18" s="100">
        <f t="shared" si="8"/>
        <v>100.6</v>
      </c>
      <c r="M18" s="103">
        <f t="shared" si="2"/>
        <v>2</v>
      </c>
      <c r="N18" s="156">
        <v>104</v>
      </c>
      <c r="O18" s="157">
        <v>127</v>
      </c>
      <c r="P18" s="100">
        <f t="shared" si="9"/>
        <v>122.1</v>
      </c>
      <c r="Q18" s="103">
        <f t="shared" si="10"/>
        <v>23</v>
      </c>
      <c r="R18" s="147">
        <f t="shared" si="11"/>
        <v>29.5</v>
      </c>
      <c r="S18" s="147">
        <f t="shared" si="11"/>
        <v>35.8</v>
      </c>
      <c r="T18" s="151">
        <f t="shared" si="26"/>
        <v>6.299999999999997</v>
      </c>
      <c r="U18" s="99">
        <v>126</v>
      </c>
      <c r="V18" s="99">
        <v>131</v>
      </c>
      <c r="W18" s="100">
        <f t="shared" si="12"/>
        <v>104</v>
      </c>
      <c r="X18" s="103">
        <f t="shared" si="25"/>
        <v>5</v>
      </c>
      <c r="Y18" s="153">
        <v>1388</v>
      </c>
      <c r="Z18" s="153">
        <v>1232</v>
      </c>
      <c r="AA18" s="100">
        <f t="shared" si="31"/>
        <v>88.76080691642652</v>
      </c>
      <c r="AB18" s="103">
        <f t="shared" si="32"/>
        <v>-156</v>
      </c>
      <c r="AC18" s="153">
        <v>977</v>
      </c>
      <c r="AD18" s="153">
        <v>881</v>
      </c>
      <c r="AE18" s="100">
        <f t="shared" si="27"/>
        <v>90.17400204708291</v>
      </c>
      <c r="AF18" s="103">
        <f t="shared" si="28"/>
        <v>-96</v>
      </c>
      <c r="AG18" s="153">
        <v>157</v>
      </c>
      <c r="AH18" s="153">
        <v>80</v>
      </c>
      <c r="AI18" s="100">
        <f t="shared" si="29"/>
        <v>50.955414012738856</v>
      </c>
      <c r="AJ18" s="103">
        <f t="shared" si="30"/>
        <v>-77</v>
      </c>
      <c r="AK18" s="156">
        <v>79</v>
      </c>
      <c r="AL18" s="154">
        <v>78</v>
      </c>
      <c r="AM18" s="100">
        <f t="shared" si="13"/>
        <v>98.7</v>
      </c>
      <c r="AN18" s="144">
        <f t="shared" si="14"/>
        <v>-1</v>
      </c>
      <c r="AO18" s="126">
        <v>94</v>
      </c>
      <c r="AP18" s="126">
        <v>96</v>
      </c>
      <c r="AQ18" s="100">
        <f t="shared" si="15"/>
        <v>102.1</v>
      </c>
      <c r="AR18" s="103">
        <f t="shared" si="16"/>
        <v>2</v>
      </c>
      <c r="AS18" s="126">
        <v>370</v>
      </c>
      <c r="AT18" s="126">
        <v>376</v>
      </c>
      <c r="AU18" s="100">
        <f t="shared" si="17"/>
        <v>101.6</v>
      </c>
      <c r="AV18" s="103">
        <f t="shared" si="18"/>
        <v>6</v>
      </c>
      <c r="AW18" s="99">
        <v>561</v>
      </c>
      <c r="AX18" s="99">
        <v>501</v>
      </c>
      <c r="AY18" s="100">
        <f t="shared" si="19"/>
        <v>89.3</v>
      </c>
      <c r="AZ18" s="103">
        <f t="shared" si="3"/>
        <v>-60</v>
      </c>
      <c r="BA18" s="99">
        <v>328</v>
      </c>
      <c r="BB18" s="99">
        <v>306</v>
      </c>
      <c r="BC18" s="100">
        <f t="shared" si="20"/>
        <v>93.3</v>
      </c>
      <c r="BD18" s="103">
        <f t="shared" si="4"/>
        <v>-22</v>
      </c>
      <c r="BE18" s="102">
        <v>1485</v>
      </c>
      <c r="BF18" s="158">
        <v>1988</v>
      </c>
      <c r="BG18" s="103">
        <f t="shared" si="5"/>
        <v>503</v>
      </c>
      <c r="BH18" s="126">
        <v>20</v>
      </c>
      <c r="BI18" s="126">
        <v>24</v>
      </c>
      <c r="BJ18" s="100">
        <f t="shared" si="21"/>
        <v>120</v>
      </c>
      <c r="BK18" s="104">
        <f t="shared" si="22"/>
        <v>4</v>
      </c>
      <c r="BL18" s="159">
        <v>3</v>
      </c>
      <c r="BM18" s="131">
        <v>3634.95</v>
      </c>
      <c r="BN18" s="155">
        <v>4768.46</v>
      </c>
      <c r="BO18" s="100">
        <f t="shared" si="23"/>
        <v>131.18364764302123</v>
      </c>
      <c r="BP18" s="104">
        <f t="shared" si="24"/>
        <v>1133.5100000000002</v>
      </c>
      <c r="BQ18" s="135"/>
      <c r="BR18" s="74"/>
    </row>
    <row r="19" spans="1:70" s="72" customFormat="1" ht="19.5" customHeight="1">
      <c r="A19" s="125" t="s">
        <v>84</v>
      </c>
      <c r="B19" s="99">
        <v>2600</v>
      </c>
      <c r="C19" s="99">
        <v>2311</v>
      </c>
      <c r="D19" s="100">
        <f t="shared" si="6"/>
        <v>88.9</v>
      </c>
      <c r="E19" s="101">
        <f t="shared" si="0"/>
        <v>-289</v>
      </c>
      <c r="F19" s="99">
        <v>995</v>
      </c>
      <c r="G19" s="99">
        <v>857</v>
      </c>
      <c r="H19" s="100">
        <f t="shared" si="7"/>
        <v>86.1</v>
      </c>
      <c r="I19" s="103">
        <f t="shared" si="1"/>
        <v>-138</v>
      </c>
      <c r="J19" s="156">
        <v>959</v>
      </c>
      <c r="K19" s="157">
        <v>959</v>
      </c>
      <c r="L19" s="100">
        <f t="shared" si="8"/>
        <v>100</v>
      </c>
      <c r="M19" s="103">
        <f t="shared" si="2"/>
        <v>0</v>
      </c>
      <c r="N19" s="156">
        <v>423</v>
      </c>
      <c r="O19" s="157">
        <v>405</v>
      </c>
      <c r="P19" s="100">
        <f t="shared" si="9"/>
        <v>95.7</v>
      </c>
      <c r="Q19" s="103">
        <f t="shared" si="10"/>
        <v>-18</v>
      </c>
      <c r="R19" s="147">
        <f t="shared" si="11"/>
        <v>44.1</v>
      </c>
      <c r="S19" s="147">
        <f t="shared" si="11"/>
        <v>42.2</v>
      </c>
      <c r="T19" s="151">
        <f t="shared" si="26"/>
        <v>-1.8999999999999986</v>
      </c>
      <c r="U19" s="99">
        <v>271</v>
      </c>
      <c r="V19" s="99">
        <v>272</v>
      </c>
      <c r="W19" s="100">
        <f t="shared" si="12"/>
        <v>100.4</v>
      </c>
      <c r="X19" s="103">
        <f t="shared" si="25"/>
        <v>1</v>
      </c>
      <c r="Y19" s="153">
        <v>9437</v>
      </c>
      <c r="Z19" s="153">
        <v>4384</v>
      </c>
      <c r="AA19" s="100">
        <f t="shared" si="31"/>
        <v>46.45544134788598</v>
      </c>
      <c r="AB19" s="103">
        <f t="shared" si="32"/>
        <v>-5053</v>
      </c>
      <c r="AC19" s="153">
        <v>2336</v>
      </c>
      <c r="AD19" s="153">
        <v>2073</v>
      </c>
      <c r="AE19" s="100">
        <f t="shared" si="27"/>
        <v>88.74143835616438</v>
      </c>
      <c r="AF19" s="103">
        <f t="shared" si="28"/>
        <v>-263</v>
      </c>
      <c r="AG19" s="153">
        <v>4831</v>
      </c>
      <c r="AH19" s="153">
        <v>993</v>
      </c>
      <c r="AI19" s="100">
        <f t="shared" si="29"/>
        <v>20.554750569240323</v>
      </c>
      <c r="AJ19" s="103">
        <f t="shared" si="30"/>
        <v>-3838</v>
      </c>
      <c r="AK19" s="156">
        <v>358</v>
      </c>
      <c r="AL19" s="154">
        <v>359</v>
      </c>
      <c r="AM19" s="100">
        <f t="shared" si="13"/>
        <v>100.3</v>
      </c>
      <c r="AN19" s="144">
        <f t="shared" si="14"/>
        <v>1</v>
      </c>
      <c r="AO19" s="126">
        <v>248</v>
      </c>
      <c r="AP19" s="126">
        <v>259</v>
      </c>
      <c r="AQ19" s="100">
        <f t="shared" si="15"/>
        <v>104.4</v>
      </c>
      <c r="AR19" s="103">
        <f t="shared" si="16"/>
        <v>11</v>
      </c>
      <c r="AS19" s="126">
        <v>1076</v>
      </c>
      <c r="AT19" s="126">
        <v>1151</v>
      </c>
      <c r="AU19" s="100">
        <f t="shared" si="17"/>
        <v>107</v>
      </c>
      <c r="AV19" s="103">
        <f t="shared" si="18"/>
        <v>75</v>
      </c>
      <c r="AW19" s="99">
        <v>1550</v>
      </c>
      <c r="AX19" s="99">
        <v>1270</v>
      </c>
      <c r="AY19" s="100">
        <f t="shared" si="19"/>
        <v>81.9</v>
      </c>
      <c r="AZ19" s="103">
        <f t="shared" si="3"/>
        <v>-280</v>
      </c>
      <c r="BA19" s="99">
        <v>881</v>
      </c>
      <c r="BB19" s="99">
        <v>819</v>
      </c>
      <c r="BC19" s="100">
        <f t="shared" si="20"/>
        <v>93</v>
      </c>
      <c r="BD19" s="103">
        <f t="shared" si="4"/>
        <v>-62</v>
      </c>
      <c r="BE19" s="102">
        <v>1701</v>
      </c>
      <c r="BF19" s="158">
        <v>1804</v>
      </c>
      <c r="BG19" s="103">
        <f t="shared" si="5"/>
        <v>103</v>
      </c>
      <c r="BH19" s="126">
        <v>105</v>
      </c>
      <c r="BI19" s="126">
        <v>215</v>
      </c>
      <c r="BJ19" s="100">
        <f t="shared" si="21"/>
        <v>204.76190476190476</v>
      </c>
      <c r="BK19" s="104">
        <f t="shared" si="22"/>
        <v>110</v>
      </c>
      <c r="BL19" s="159">
        <v>28</v>
      </c>
      <c r="BM19" s="131">
        <v>3922.56</v>
      </c>
      <c r="BN19" s="155">
        <v>4686.85</v>
      </c>
      <c r="BO19" s="100">
        <f t="shared" si="23"/>
        <v>119.48446932615435</v>
      </c>
      <c r="BP19" s="104">
        <f t="shared" si="24"/>
        <v>764.2900000000004</v>
      </c>
      <c r="BQ19" s="135"/>
      <c r="BR19" s="74"/>
    </row>
    <row r="20" spans="1:70" s="73" customFormat="1" ht="19.5" customHeight="1">
      <c r="A20" s="125" t="s">
        <v>85</v>
      </c>
      <c r="B20" s="99">
        <v>1122</v>
      </c>
      <c r="C20" s="99">
        <v>1103</v>
      </c>
      <c r="D20" s="100">
        <f t="shared" si="6"/>
        <v>98.3</v>
      </c>
      <c r="E20" s="101">
        <f t="shared" si="0"/>
        <v>-19</v>
      </c>
      <c r="F20" s="99">
        <v>402</v>
      </c>
      <c r="G20" s="99">
        <v>395</v>
      </c>
      <c r="H20" s="100">
        <f t="shared" si="7"/>
        <v>98.3</v>
      </c>
      <c r="I20" s="103">
        <f t="shared" si="1"/>
        <v>-7</v>
      </c>
      <c r="J20" s="156">
        <v>316</v>
      </c>
      <c r="K20" s="157">
        <v>335</v>
      </c>
      <c r="L20" s="100">
        <f t="shared" si="8"/>
        <v>106</v>
      </c>
      <c r="M20" s="103">
        <f t="shared" si="2"/>
        <v>19</v>
      </c>
      <c r="N20" s="156">
        <v>51</v>
      </c>
      <c r="O20" s="157">
        <v>81</v>
      </c>
      <c r="P20" s="100">
        <f t="shared" si="9"/>
        <v>158.8</v>
      </c>
      <c r="Q20" s="103">
        <f t="shared" si="10"/>
        <v>30</v>
      </c>
      <c r="R20" s="147">
        <f t="shared" si="11"/>
        <v>16.1</v>
      </c>
      <c r="S20" s="147">
        <f t="shared" si="11"/>
        <v>24.2</v>
      </c>
      <c r="T20" s="151">
        <f t="shared" si="26"/>
        <v>8.099999999999998</v>
      </c>
      <c r="U20" s="99">
        <v>124</v>
      </c>
      <c r="V20" s="99">
        <v>124</v>
      </c>
      <c r="W20" s="100">
        <f t="shared" si="12"/>
        <v>100</v>
      </c>
      <c r="X20" s="103">
        <f t="shared" si="25"/>
        <v>0</v>
      </c>
      <c r="Y20" s="153">
        <v>1261</v>
      </c>
      <c r="Z20" s="153">
        <v>3189</v>
      </c>
      <c r="AA20" s="100">
        <f t="shared" si="31"/>
        <v>252.8945281522601</v>
      </c>
      <c r="AB20" s="103">
        <f t="shared" si="32"/>
        <v>1928</v>
      </c>
      <c r="AC20" s="153">
        <v>973</v>
      </c>
      <c r="AD20" s="153">
        <v>949</v>
      </c>
      <c r="AE20" s="100">
        <f t="shared" si="27"/>
        <v>97.5334018499486</v>
      </c>
      <c r="AF20" s="103">
        <f t="shared" si="28"/>
        <v>-24</v>
      </c>
      <c r="AG20" s="153">
        <v>100</v>
      </c>
      <c r="AH20" s="153">
        <v>1509</v>
      </c>
      <c r="AI20" s="100">
        <f t="shared" si="29"/>
        <v>1509</v>
      </c>
      <c r="AJ20" s="103">
        <f t="shared" si="30"/>
        <v>1409</v>
      </c>
      <c r="AK20" s="156">
        <v>213</v>
      </c>
      <c r="AL20" s="154">
        <v>224</v>
      </c>
      <c r="AM20" s="100">
        <f t="shared" si="13"/>
        <v>105.2</v>
      </c>
      <c r="AN20" s="144">
        <f t="shared" si="14"/>
        <v>11</v>
      </c>
      <c r="AO20" s="126">
        <v>77</v>
      </c>
      <c r="AP20" s="126">
        <v>79</v>
      </c>
      <c r="AQ20" s="100">
        <f t="shared" si="15"/>
        <v>102.6</v>
      </c>
      <c r="AR20" s="103">
        <f t="shared" si="16"/>
        <v>2</v>
      </c>
      <c r="AS20" s="126">
        <v>313</v>
      </c>
      <c r="AT20" s="126">
        <v>332</v>
      </c>
      <c r="AU20" s="100">
        <f t="shared" si="17"/>
        <v>106.1</v>
      </c>
      <c r="AV20" s="103">
        <f t="shared" si="18"/>
        <v>19</v>
      </c>
      <c r="AW20" s="99">
        <v>657</v>
      </c>
      <c r="AX20" s="99">
        <v>574</v>
      </c>
      <c r="AY20" s="100">
        <f t="shared" si="19"/>
        <v>87.4</v>
      </c>
      <c r="AZ20" s="103">
        <f t="shared" si="3"/>
        <v>-83</v>
      </c>
      <c r="BA20" s="99">
        <v>261</v>
      </c>
      <c r="BB20" s="99">
        <v>224</v>
      </c>
      <c r="BC20" s="100">
        <f t="shared" si="20"/>
        <v>85.8</v>
      </c>
      <c r="BD20" s="103">
        <f t="shared" si="4"/>
        <v>-37</v>
      </c>
      <c r="BE20" s="102">
        <v>1551</v>
      </c>
      <c r="BF20" s="158">
        <v>1868</v>
      </c>
      <c r="BG20" s="103">
        <f t="shared" si="5"/>
        <v>317</v>
      </c>
      <c r="BH20" s="126">
        <v>0</v>
      </c>
      <c r="BI20" s="126">
        <v>15</v>
      </c>
      <c r="BJ20" s="100" t="e">
        <f t="shared" si="21"/>
        <v>#DIV/0!</v>
      </c>
      <c r="BK20" s="104">
        <f t="shared" si="22"/>
        <v>15</v>
      </c>
      <c r="BL20" s="159">
        <v>6</v>
      </c>
      <c r="BM20" s="131">
        <v>0</v>
      </c>
      <c r="BN20" s="155">
        <v>4216.6</v>
      </c>
      <c r="BO20" s="100" t="e">
        <f t="shared" si="23"/>
        <v>#DIV/0!</v>
      </c>
      <c r="BP20" s="104">
        <f t="shared" si="24"/>
        <v>4216.6</v>
      </c>
      <c r="BQ20" s="135"/>
      <c r="BR20" s="74"/>
    </row>
    <row r="21" spans="1:70" s="72" customFormat="1" ht="19.5" customHeight="1">
      <c r="A21" s="125" t="s">
        <v>86</v>
      </c>
      <c r="B21" s="99">
        <v>1069</v>
      </c>
      <c r="C21" s="99">
        <v>959</v>
      </c>
      <c r="D21" s="100">
        <f t="shared" si="6"/>
        <v>89.7</v>
      </c>
      <c r="E21" s="101">
        <f t="shared" si="0"/>
        <v>-110</v>
      </c>
      <c r="F21" s="99">
        <v>345</v>
      </c>
      <c r="G21" s="99">
        <v>353</v>
      </c>
      <c r="H21" s="100">
        <f t="shared" si="7"/>
        <v>102.3</v>
      </c>
      <c r="I21" s="103">
        <f t="shared" si="1"/>
        <v>8</v>
      </c>
      <c r="J21" s="156">
        <v>352</v>
      </c>
      <c r="K21" s="157">
        <v>313</v>
      </c>
      <c r="L21" s="100">
        <f t="shared" si="8"/>
        <v>88.9</v>
      </c>
      <c r="M21" s="103">
        <f t="shared" si="2"/>
        <v>-39</v>
      </c>
      <c r="N21" s="156">
        <v>100</v>
      </c>
      <c r="O21" s="157">
        <v>79</v>
      </c>
      <c r="P21" s="100">
        <f t="shared" si="9"/>
        <v>79</v>
      </c>
      <c r="Q21" s="103">
        <f t="shared" si="10"/>
        <v>-21</v>
      </c>
      <c r="R21" s="147">
        <f t="shared" si="11"/>
        <v>28.4</v>
      </c>
      <c r="S21" s="147">
        <f t="shared" si="11"/>
        <v>25.2</v>
      </c>
      <c r="T21" s="151">
        <f t="shared" si="26"/>
        <v>-3.1999999999999993</v>
      </c>
      <c r="U21" s="99">
        <v>137</v>
      </c>
      <c r="V21" s="99">
        <v>137</v>
      </c>
      <c r="W21" s="100">
        <f t="shared" si="12"/>
        <v>100</v>
      </c>
      <c r="X21" s="103">
        <f t="shared" si="25"/>
        <v>0</v>
      </c>
      <c r="Y21" s="153">
        <v>1642</v>
      </c>
      <c r="Z21" s="153">
        <v>1725</v>
      </c>
      <c r="AA21" s="100">
        <f t="shared" si="31"/>
        <v>105.05481120584652</v>
      </c>
      <c r="AB21" s="103">
        <f t="shared" si="32"/>
        <v>83</v>
      </c>
      <c r="AC21" s="153">
        <v>926</v>
      </c>
      <c r="AD21" s="153">
        <v>920</v>
      </c>
      <c r="AE21" s="100">
        <f t="shared" si="27"/>
        <v>99.35205183585313</v>
      </c>
      <c r="AF21" s="103">
        <f t="shared" si="28"/>
        <v>-6</v>
      </c>
      <c r="AG21" s="153">
        <v>458</v>
      </c>
      <c r="AH21" s="153">
        <v>552</v>
      </c>
      <c r="AI21" s="100">
        <f t="shared" si="29"/>
        <v>120.5240174672489</v>
      </c>
      <c r="AJ21" s="103">
        <f t="shared" si="30"/>
        <v>94</v>
      </c>
      <c r="AK21" s="156">
        <v>137</v>
      </c>
      <c r="AL21" s="154">
        <v>166</v>
      </c>
      <c r="AM21" s="100">
        <f t="shared" si="13"/>
        <v>121.2</v>
      </c>
      <c r="AN21" s="144">
        <f t="shared" si="14"/>
        <v>29</v>
      </c>
      <c r="AO21" s="126">
        <v>85</v>
      </c>
      <c r="AP21" s="126">
        <v>74</v>
      </c>
      <c r="AQ21" s="100">
        <f t="shared" si="15"/>
        <v>87.1</v>
      </c>
      <c r="AR21" s="103">
        <f t="shared" si="16"/>
        <v>-11</v>
      </c>
      <c r="AS21" s="126">
        <v>378</v>
      </c>
      <c r="AT21" s="126">
        <v>355</v>
      </c>
      <c r="AU21" s="100">
        <f t="shared" si="17"/>
        <v>93.9</v>
      </c>
      <c r="AV21" s="103">
        <f t="shared" si="18"/>
        <v>-23</v>
      </c>
      <c r="AW21" s="99">
        <v>551</v>
      </c>
      <c r="AX21" s="99">
        <v>521</v>
      </c>
      <c r="AY21" s="100">
        <f t="shared" si="19"/>
        <v>94.6</v>
      </c>
      <c r="AZ21" s="103">
        <f t="shared" si="3"/>
        <v>-30</v>
      </c>
      <c r="BA21" s="99">
        <v>342</v>
      </c>
      <c r="BB21" s="99">
        <v>296</v>
      </c>
      <c r="BC21" s="100">
        <f t="shared" si="20"/>
        <v>86.5</v>
      </c>
      <c r="BD21" s="103">
        <f t="shared" si="4"/>
        <v>-46</v>
      </c>
      <c r="BE21" s="102">
        <v>1645</v>
      </c>
      <c r="BF21" s="158">
        <v>1895</v>
      </c>
      <c r="BG21" s="103">
        <f t="shared" si="5"/>
        <v>250</v>
      </c>
      <c r="BH21" s="126">
        <v>15</v>
      </c>
      <c r="BI21" s="126">
        <v>39</v>
      </c>
      <c r="BJ21" s="100">
        <f t="shared" si="21"/>
        <v>260</v>
      </c>
      <c r="BK21" s="104">
        <f t="shared" si="22"/>
        <v>24</v>
      </c>
      <c r="BL21" s="159">
        <v>6</v>
      </c>
      <c r="BM21" s="131">
        <v>4124.07</v>
      </c>
      <c r="BN21" s="155">
        <v>4798.04</v>
      </c>
      <c r="BO21" s="100">
        <f t="shared" si="23"/>
        <v>116.34235112401099</v>
      </c>
      <c r="BP21" s="104">
        <f t="shared" si="24"/>
        <v>673.9700000000003</v>
      </c>
      <c r="BQ21" s="135"/>
      <c r="BR21" s="74"/>
    </row>
    <row r="22" spans="1:70" s="72" customFormat="1" ht="19.5" customHeight="1">
      <c r="A22" s="125" t="s">
        <v>87</v>
      </c>
      <c r="B22" s="99">
        <v>662</v>
      </c>
      <c r="C22" s="99">
        <v>594</v>
      </c>
      <c r="D22" s="100">
        <f t="shared" si="6"/>
        <v>89.7</v>
      </c>
      <c r="E22" s="101">
        <f t="shared" si="0"/>
        <v>-68</v>
      </c>
      <c r="F22" s="99">
        <v>250</v>
      </c>
      <c r="G22" s="99">
        <v>225</v>
      </c>
      <c r="H22" s="100">
        <f t="shared" si="7"/>
        <v>90</v>
      </c>
      <c r="I22" s="103">
        <f t="shared" si="1"/>
        <v>-25</v>
      </c>
      <c r="J22" s="156">
        <v>358</v>
      </c>
      <c r="K22" s="157">
        <v>344</v>
      </c>
      <c r="L22" s="100">
        <f t="shared" si="8"/>
        <v>96.1</v>
      </c>
      <c r="M22" s="103">
        <f t="shared" si="2"/>
        <v>-14</v>
      </c>
      <c r="N22" s="156">
        <v>144</v>
      </c>
      <c r="O22" s="157">
        <v>152</v>
      </c>
      <c r="P22" s="100">
        <f t="shared" si="9"/>
        <v>105.6</v>
      </c>
      <c r="Q22" s="103">
        <f t="shared" si="10"/>
        <v>8</v>
      </c>
      <c r="R22" s="147">
        <f t="shared" si="11"/>
        <v>40.2</v>
      </c>
      <c r="S22" s="147">
        <f t="shared" si="11"/>
        <v>44.2</v>
      </c>
      <c r="T22" s="151">
        <f t="shared" si="26"/>
        <v>4</v>
      </c>
      <c r="U22" s="99">
        <v>128</v>
      </c>
      <c r="V22" s="99">
        <v>128</v>
      </c>
      <c r="W22" s="100">
        <f t="shared" si="12"/>
        <v>100</v>
      </c>
      <c r="X22" s="103">
        <f t="shared" si="25"/>
        <v>0</v>
      </c>
      <c r="Y22" s="153">
        <v>1232</v>
      </c>
      <c r="Z22" s="153">
        <v>1208</v>
      </c>
      <c r="AA22" s="100">
        <f t="shared" si="31"/>
        <v>98.05194805194806</v>
      </c>
      <c r="AB22" s="103">
        <f t="shared" si="32"/>
        <v>-24</v>
      </c>
      <c r="AC22" s="153">
        <v>591</v>
      </c>
      <c r="AD22" s="153">
        <v>553</v>
      </c>
      <c r="AE22" s="100">
        <f t="shared" si="27"/>
        <v>93.57021996615906</v>
      </c>
      <c r="AF22" s="103">
        <f t="shared" si="28"/>
        <v>-38</v>
      </c>
      <c r="AG22" s="153">
        <v>120</v>
      </c>
      <c r="AH22" s="153">
        <v>164</v>
      </c>
      <c r="AI22" s="100">
        <f t="shared" si="29"/>
        <v>136.66666666666666</v>
      </c>
      <c r="AJ22" s="103">
        <f t="shared" si="30"/>
        <v>44</v>
      </c>
      <c r="AK22" s="156">
        <v>78</v>
      </c>
      <c r="AL22" s="154">
        <v>78</v>
      </c>
      <c r="AM22" s="100">
        <f t="shared" si="13"/>
        <v>100</v>
      </c>
      <c r="AN22" s="144">
        <f t="shared" si="14"/>
        <v>0</v>
      </c>
      <c r="AO22" s="126">
        <v>95</v>
      </c>
      <c r="AP22" s="126">
        <v>90</v>
      </c>
      <c r="AQ22" s="100">
        <f t="shared" si="15"/>
        <v>94.7</v>
      </c>
      <c r="AR22" s="103">
        <f t="shared" si="16"/>
        <v>-5</v>
      </c>
      <c r="AS22" s="126">
        <v>358</v>
      </c>
      <c r="AT22" s="126">
        <v>369</v>
      </c>
      <c r="AU22" s="100">
        <f t="shared" si="17"/>
        <v>103.1</v>
      </c>
      <c r="AV22" s="103">
        <f t="shared" si="18"/>
        <v>11</v>
      </c>
      <c r="AW22" s="99">
        <v>325</v>
      </c>
      <c r="AX22" s="99">
        <v>275</v>
      </c>
      <c r="AY22" s="100">
        <f t="shared" si="19"/>
        <v>84.6</v>
      </c>
      <c r="AZ22" s="103">
        <f t="shared" si="3"/>
        <v>-50</v>
      </c>
      <c r="BA22" s="99">
        <v>299</v>
      </c>
      <c r="BB22" s="99">
        <v>249</v>
      </c>
      <c r="BC22" s="100">
        <f t="shared" si="20"/>
        <v>83.3</v>
      </c>
      <c r="BD22" s="103">
        <f t="shared" si="4"/>
        <v>-50</v>
      </c>
      <c r="BE22" s="102">
        <v>1472</v>
      </c>
      <c r="BF22" s="158">
        <v>1747</v>
      </c>
      <c r="BG22" s="103">
        <f t="shared" si="5"/>
        <v>275</v>
      </c>
      <c r="BH22" s="126">
        <v>12</v>
      </c>
      <c r="BI22" s="126">
        <v>22</v>
      </c>
      <c r="BJ22" s="100">
        <f t="shared" si="21"/>
        <v>183.33333333333331</v>
      </c>
      <c r="BK22" s="104">
        <f t="shared" si="22"/>
        <v>10</v>
      </c>
      <c r="BL22" s="159">
        <v>3</v>
      </c>
      <c r="BM22" s="131">
        <v>3798.08</v>
      </c>
      <c r="BN22" s="155">
        <v>4500.32</v>
      </c>
      <c r="BO22" s="100">
        <f t="shared" si="23"/>
        <v>118.48934198331789</v>
      </c>
      <c r="BP22" s="104">
        <f t="shared" si="24"/>
        <v>702.2399999999998</v>
      </c>
      <c r="BQ22" s="135"/>
      <c r="BR22" s="74"/>
    </row>
    <row r="23" spans="1:70" s="72" customFormat="1" ht="19.5" customHeight="1">
      <c r="A23" s="125" t="s">
        <v>88</v>
      </c>
      <c r="B23" s="99">
        <v>768</v>
      </c>
      <c r="C23" s="99">
        <v>808</v>
      </c>
      <c r="D23" s="100">
        <f t="shared" si="6"/>
        <v>105.2</v>
      </c>
      <c r="E23" s="101">
        <f t="shared" si="0"/>
        <v>40</v>
      </c>
      <c r="F23" s="99">
        <v>256</v>
      </c>
      <c r="G23" s="99">
        <v>249</v>
      </c>
      <c r="H23" s="100">
        <f t="shared" si="7"/>
        <v>97.3</v>
      </c>
      <c r="I23" s="103">
        <f t="shared" si="1"/>
        <v>-7</v>
      </c>
      <c r="J23" s="156">
        <v>550</v>
      </c>
      <c r="K23" s="157">
        <v>584</v>
      </c>
      <c r="L23" s="100">
        <f t="shared" si="8"/>
        <v>106.2</v>
      </c>
      <c r="M23" s="103">
        <f t="shared" si="2"/>
        <v>34</v>
      </c>
      <c r="N23" s="156">
        <v>279</v>
      </c>
      <c r="O23" s="157">
        <v>258</v>
      </c>
      <c r="P23" s="100">
        <f t="shared" si="9"/>
        <v>92.5</v>
      </c>
      <c r="Q23" s="103">
        <f t="shared" si="10"/>
        <v>-21</v>
      </c>
      <c r="R23" s="147">
        <f t="shared" si="11"/>
        <v>50.7</v>
      </c>
      <c r="S23" s="147">
        <f t="shared" si="11"/>
        <v>44.2</v>
      </c>
      <c r="T23" s="151">
        <f t="shared" si="26"/>
        <v>-6.5</v>
      </c>
      <c r="U23" s="99">
        <v>176</v>
      </c>
      <c r="V23" s="99">
        <v>180</v>
      </c>
      <c r="W23" s="100">
        <f t="shared" si="12"/>
        <v>102.3</v>
      </c>
      <c r="X23" s="103">
        <f t="shared" si="25"/>
        <v>4</v>
      </c>
      <c r="Y23" s="153">
        <v>2041</v>
      </c>
      <c r="Z23" s="153">
        <v>2379</v>
      </c>
      <c r="AA23" s="100">
        <f t="shared" si="31"/>
        <v>116.56050955414013</v>
      </c>
      <c r="AB23" s="103">
        <f t="shared" si="32"/>
        <v>338</v>
      </c>
      <c r="AC23" s="153">
        <v>746</v>
      </c>
      <c r="AD23" s="153">
        <v>792</v>
      </c>
      <c r="AE23" s="100">
        <f t="shared" si="27"/>
        <v>106.1662198391421</v>
      </c>
      <c r="AF23" s="103">
        <f t="shared" si="28"/>
        <v>46</v>
      </c>
      <c r="AG23" s="153">
        <v>405</v>
      </c>
      <c r="AH23" s="153">
        <v>396</v>
      </c>
      <c r="AI23" s="100">
        <f t="shared" si="29"/>
        <v>97.77777777777777</v>
      </c>
      <c r="AJ23" s="103">
        <f t="shared" si="30"/>
        <v>-9</v>
      </c>
      <c r="AK23" s="156">
        <v>223</v>
      </c>
      <c r="AL23" s="154">
        <v>223</v>
      </c>
      <c r="AM23" s="100">
        <f t="shared" si="13"/>
        <v>100</v>
      </c>
      <c r="AN23" s="144">
        <f t="shared" si="14"/>
        <v>0</v>
      </c>
      <c r="AO23" s="126">
        <v>108</v>
      </c>
      <c r="AP23" s="126">
        <v>118</v>
      </c>
      <c r="AQ23" s="100">
        <f t="shared" si="15"/>
        <v>109.3</v>
      </c>
      <c r="AR23" s="103">
        <f t="shared" si="16"/>
        <v>10</v>
      </c>
      <c r="AS23" s="126">
        <v>663</v>
      </c>
      <c r="AT23" s="126">
        <v>576</v>
      </c>
      <c r="AU23" s="100">
        <f t="shared" si="17"/>
        <v>86.9</v>
      </c>
      <c r="AV23" s="103">
        <f t="shared" si="18"/>
        <v>-87</v>
      </c>
      <c r="AW23" s="99">
        <v>289</v>
      </c>
      <c r="AX23" s="99">
        <v>314</v>
      </c>
      <c r="AY23" s="100">
        <f t="shared" si="19"/>
        <v>108.7</v>
      </c>
      <c r="AZ23" s="103">
        <f t="shared" si="3"/>
        <v>25</v>
      </c>
      <c r="BA23" s="99">
        <v>235</v>
      </c>
      <c r="BB23" s="99">
        <v>271</v>
      </c>
      <c r="BC23" s="100">
        <f t="shared" si="20"/>
        <v>115.3</v>
      </c>
      <c r="BD23" s="103">
        <f t="shared" si="4"/>
        <v>36</v>
      </c>
      <c r="BE23" s="102">
        <v>2763</v>
      </c>
      <c r="BF23" s="158">
        <v>3734</v>
      </c>
      <c r="BG23" s="103">
        <f t="shared" si="5"/>
        <v>971</v>
      </c>
      <c r="BH23" s="126">
        <v>33</v>
      </c>
      <c r="BI23" s="126">
        <v>41</v>
      </c>
      <c r="BJ23" s="100">
        <f t="shared" si="21"/>
        <v>124.24242424242425</v>
      </c>
      <c r="BK23" s="104">
        <f t="shared" si="22"/>
        <v>8</v>
      </c>
      <c r="BL23" s="159">
        <v>12</v>
      </c>
      <c r="BM23" s="131">
        <v>4966.14</v>
      </c>
      <c r="BN23" s="155">
        <v>5167.8</v>
      </c>
      <c r="BO23" s="100">
        <f t="shared" si="23"/>
        <v>104.06069905399364</v>
      </c>
      <c r="BP23" s="104">
        <f t="shared" si="24"/>
        <v>201.65999999999985</v>
      </c>
      <c r="BQ23" s="135"/>
      <c r="BR23" s="74"/>
    </row>
    <row r="24" spans="1:70" s="72" customFormat="1" ht="19.5" customHeight="1">
      <c r="A24" s="125" t="s">
        <v>89</v>
      </c>
      <c r="B24" s="99">
        <v>1113</v>
      </c>
      <c r="C24" s="99">
        <v>1090</v>
      </c>
      <c r="D24" s="100">
        <f t="shared" si="6"/>
        <v>97.9</v>
      </c>
      <c r="E24" s="101">
        <f t="shared" si="0"/>
        <v>-23</v>
      </c>
      <c r="F24" s="99">
        <v>349</v>
      </c>
      <c r="G24" s="99">
        <v>343</v>
      </c>
      <c r="H24" s="100">
        <f t="shared" si="7"/>
        <v>98.3</v>
      </c>
      <c r="I24" s="103">
        <f t="shared" si="1"/>
        <v>-6</v>
      </c>
      <c r="J24" s="156">
        <v>478</v>
      </c>
      <c r="K24" s="157">
        <v>544</v>
      </c>
      <c r="L24" s="100">
        <f t="shared" si="8"/>
        <v>113.8</v>
      </c>
      <c r="M24" s="103">
        <f t="shared" si="2"/>
        <v>66</v>
      </c>
      <c r="N24" s="156">
        <v>67</v>
      </c>
      <c r="O24" s="157">
        <v>77</v>
      </c>
      <c r="P24" s="100">
        <f t="shared" si="9"/>
        <v>114.9</v>
      </c>
      <c r="Q24" s="103">
        <f t="shared" si="10"/>
        <v>10</v>
      </c>
      <c r="R24" s="147">
        <f t="shared" si="11"/>
        <v>14</v>
      </c>
      <c r="S24" s="147">
        <f t="shared" si="11"/>
        <v>14.2</v>
      </c>
      <c r="T24" s="151">
        <f t="shared" si="26"/>
        <v>0.1999999999999993</v>
      </c>
      <c r="U24" s="99">
        <v>154</v>
      </c>
      <c r="V24" s="99">
        <v>155</v>
      </c>
      <c r="W24" s="100">
        <f t="shared" si="12"/>
        <v>100.6</v>
      </c>
      <c r="X24" s="103">
        <f t="shared" si="25"/>
        <v>1</v>
      </c>
      <c r="Y24" s="153">
        <v>1792</v>
      </c>
      <c r="Z24" s="153">
        <v>2201</v>
      </c>
      <c r="AA24" s="100">
        <f t="shared" si="31"/>
        <v>122.82366071428572</v>
      </c>
      <c r="AB24" s="103">
        <f t="shared" si="32"/>
        <v>409</v>
      </c>
      <c r="AC24" s="153">
        <v>973</v>
      </c>
      <c r="AD24" s="153">
        <v>913</v>
      </c>
      <c r="AE24" s="100">
        <f t="shared" si="27"/>
        <v>93.83350462487154</v>
      </c>
      <c r="AF24" s="103">
        <f t="shared" si="28"/>
        <v>-60</v>
      </c>
      <c r="AG24" s="153">
        <v>317</v>
      </c>
      <c r="AH24" s="153">
        <v>580</v>
      </c>
      <c r="AI24" s="100">
        <f t="shared" si="29"/>
        <v>182.96529968454257</v>
      </c>
      <c r="AJ24" s="103">
        <f t="shared" si="30"/>
        <v>263</v>
      </c>
      <c r="AK24" s="156">
        <v>188</v>
      </c>
      <c r="AL24" s="154">
        <v>188</v>
      </c>
      <c r="AM24" s="100">
        <f t="shared" si="13"/>
        <v>100</v>
      </c>
      <c r="AN24" s="144">
        <f t="shared" si="14"/>
        <v>0</v>
      </c>
      <c r="AO24" s="126">
        <v>94</v>
      </c>
      <c r="AP24" s="126">
        <v>90</v>
      </c>
      <c r="AQ24" s="100">
        <f t="shared" si="15"/>
        <v>95.7</v>
      </c>
      <c r="AR24" s="103">
        <f t="shared" si="16"/>
        <v>-4</v>
      </c>
      <c r="AS24" s="126">
        <v>478</v>
      </c>
      <c r="AT24" s="126">
        <v>417</v>
      </c>
      <c r="AU24" s="100">
        <f t="shared" si="17"/>
        <v>87.2</v>
      </c>
      <c r="AV24" s="103">
        <f t="shared" si="18"/>
        <v>-61</v>
      </c>
      <c r="AW24" s="99">
        <v>553</v>
      </c>
      <c r="AX24" s="99">
        <v>536</v>
      </c>
      <c r="AY24" s="100">
        <f t="shared" si="19"/>
        <v>96.9</v>
      </c>
      <c r="AZ24" s="103">
        <f t="shared" si="3"/>
        <v>-17</v>
      </c>
      <c r="BA24" s="99">
        <v>419</v>
      </c>
      <c r="BB24" s="99">
        <v>412</v>
      </c>
      <c r="BC24" s="100">
        <f t="shared" si="20"/>
        <v>98.3</v>
      </c>
      <c r="BD24" s="103">
        <f t="shared" si="4"/>
        <v>-7</v>
      </c>
      <c r="BE24" s="102">
        <v>1673</v>
      </c>
      <c r="BF24" s="158">
        <v>1832</v>
      </c>
      <c r="BG24" s="103">
        <f t="shared" si="5"/>
        <v>159</v>
      </c>
      <c r="BH24" s="126">
        <v>33</v>
      </c>
      <c r="BI24" s="126">
        <v>15</v>
      </c>
      <c r="BJ24" s="100">
        <f t="shared" si="21"/>
        <v>45.45454545454545</v>
      </c>
      <c r="BK24" s="104">
        <f t="shared" si="22"/>
        <v>-18</v>
      </c>
      <c r="BL24" s="159">
        <v>1</v>
      </c>
      <c r="BM24" s="131">
        <v>4836.09</v>
      </c>
      <c r="BN24" s="155">
        <v>5495.47</v>
      </c>
      <c r="BO24" s="100">
        <f t="shared" si="23"/>
        <v>113.63456842201035</v>
      </c>
      <c r="BP24" s="104">
        <f t="shared" si="24"/>
        <v>659.3800000000001</v>
      </c>
      <c r="BQ24" s="135"/>
      <c r="BR24" s="74"/>
    </row>
    <row r="25" spans="1:70" s="72" customFormat="1" ht="19.5" customHeight="1">
      <c r="A25" s="125" t="s">
        <v>90</v>
      </c>
      <c r="B25" s="99">
        <v>1964</v>
      </c>
      <c r="C25" s="99">
        <v>1838</v>
      </c>
      <c r="D25" s="100">
        <f t="shared" si="6"/>
        <v>93.6</v>
      </c>
      <c r="E25" s="101">
        <f t="shared" si="0"/>
        <v>-126</v>
      </c>
      <c r="F25" s="99">
        <v>685</v>
      </c>
      <c r="G25" s="99">
        <v>602</v>
      </c>
      <c r="H25" s="100">
        <f t="shared" si="7"/>
        <v>87.9</v>
      </c>
      <c r="I25" s="103">
        <f t="shared" si="1"/>
        <v>-83</v>
      </c>
      <c r="J25" s="156">
        <v>471</v>
      </c>
      <c r="K25" s="157">
        <v>477</v>
      </c>
      <c r="L25" s="100">
        <f t="shared" si="8"/>
        <v>101.3</v>
      </c>
      <c r="M25" s="103">
        <f t="shared" si="2"/>
        <v>6</v>
      </c>
      <c r="N25" s="156">
        <v>12</v>
      </c>
      <c r="O25" s="157">
        <v>13</v>
      </c>
      <c r="P25" s="100">
        <f t="shared" si="9"/>
        <v>108.3</v>
      </c>
      <c r="Q25" s="103">
        <f t="shared" si="10"/>
        <v>1</v>
      </c>
      <c r="R25" s="147">
        <f t="shared" si="11"/>
        <v>2.5</v>
      </c>
      <c r="S25" s="147">
        <f t="shared" si="11"/>
        <v>2.7</v>
      </c>
      <c r="T25" s="151">
        <f t="shared" si="26"/>
        <v>0.20000000000000018</v>
      </c>
      <c r="U25" s="99">
        <v>259</v>
      </c>
      <c r="V25" s="99">
        <v>256</v>
      </c>
      <c r="W25" s="100">
        <f t="shared" si="12"/>
        <v>98.8</v>
      </c>
      <c r="X25" s="103">
        <f t="shared" si="25"/>
        <v>-3</v>
      </c>
      <c r="Y25" s="153">
        <v>2769</v>
      </c>
      <c r="Z25" s="153">
        <v>2826</v>
      </c>
      <c r="AA25" s="100">
        <f t="shared" si="31"/>
        <v>102.05850487540629</v>
      </c>
      <c r="AB25" s="103">
        <f t="shared" si="32"/>
        <v>57</v>
      </c>
      <c r="AC25" s="153">
        <v>1888</v>
      </c>
      <c r="AD25" s="153">
        <v>1707</v>
      </c>
      <c r="AE25" s="100">
        <f t="shared" si="27"/>
        <v>90.41313559322035</v>
      </c>
      <c r="AF25" s="103">
        <f t="shared" si="28"/>
        <v>-181</v>
      </c>
      <c r="AG25" s="153">
        <v>619</v>
      </c>
      <c r="AH25" s="153">
        <v>669</v>
      </c>
      <c r="AI25" s="100">
        <f t="shared" si="29"/>
        <v>108.07754442649436</v>
      </c>
      <c r="AJ25" s="103">
        <f t="shared" si="30"/>
        <v>50</v>
      </c>
      <c r="AK25" s="156">
        <v>284</v>
      </c>
      <c r="AL25" s="154">
        <v>288</v>
      </c>
      <c r="AM25" s="100">
        <f t="shared" si="13"/>
        <v>101.4</v>
      </c>
      <c r="AN25" s="144">
        <f t="shared" si="14"/>
        <v>4</v>
      </c>
      <c r="AO25" s="126">
        <v>112</v>
      </c>
      <c r="AP25" s="126">
        <v>96</v>
      </c>
      <c r="AQ25" s="100">
        <f t="shared" si="15"/>
        <v>85.7</v>
      </c>
      <c r="AR25" s="103">
        <f t="shared" si="16"/>
        <v>-16</v>
      </c>
      <c r="AS25" s="126">
        <v>542</v>
      </c>
      <c r="AT25" s="126">
        <v>497</v>
      </c>
      <c r="AU25" s="100">
        <f t="shared" si="17"/>
        <v>91.7</v>
      </c>
      <c r="AV25" s="103">
        <f t="shared" si="18"/>
        <v>-45</v>
      </c>
      <c r="AW25" s="99">
        <v>1097</v>
      </c>
      <c r="AX25" s="99">
        <v>1036</v>
      </c>
      <c r="AY25" s="100">
        <f t="shared" si="19"/>
        <v>94.4</v>
      </c>
      <c r="AZ25" s="103">
        <f t="shared" si="3"/>
        <v>-61</v>
      </c>
      <c r="BA25" s="99">
        <v>541</v>
      </c>
      <c r="BB25" s="99">
        <v>566</v>
      </c>
      <c r="BC25" s="100">
        <f t="shared" si="20"/>
        <v>104.6</v>
      </c>
      <c r="BD25" s="103">
        <f t="shared" si="4"/>
        <v>25</v>
      </c>
      <c r="BE25" s="102">
        <v>1274</v>
      </c>
      <c r="BF25" s="158">
        <v>1506</v>
      </c>
      <c r="BG25" s="103">
        <f t="shared" si="5"/>
        <v>232</v>
      </c>
      <c r="BH25" s="126">
        <v>58</v>
      </c>
      <c r="BI25" s="126">
        <v>27</v>
      </c>
      <c r="BJ25" s="100">
        <f t="shared" si="21"/>
        <v>46.55172413793103</v>
      </c>
      <c r="BK25" s="104">
        <f t="shared" si="22"/>
        <v>-31</v>
      </c>
      <c r="BL25" s="159">
        <v>32</v>
      </c>
      <c r="BM25" s="131">
        <v>3759.5</v>
      </c>
      <c r="BN25" s="155">
        <v>4275.26</v>
      </c>
      <c r="BO25" s="100">
        <f t="shared" si="23"/>
        <v>113.71884559116904</v>
      </c>
      <c r="BP25" s="104">
        <f t="shared" si="24"/>
        <v>515.7600000000002</v>
      </c>
      <c r="BQ25" s="135"/>
      <c r="BR25" s="74"/>
    </row>
    <row r="26" spans="1:70" s="72" customFormat="1" ht="19.5" customHeight="1">
      <c r="A26" s="125" t="s">
        <v>91</v>
      </c>
      <c r="B26" s="99">
        <v>697</v>
      </c>
      <c r="C26" s="99">
        <v>560</v>
      </c>
      <c r="D26" s="100">
        <f t="shared" si="6"/>
        <v>80.3</v>
      </c>
      <c r="E26" s="101">
        <f t="shared" si="0"/>
        <v>-137</v>
      </c>
      <c r="F26" s="99">
        <v>294</v>
      </c>
      <c r="G26" s="99">
        <v>310</v>
      </c>
      <c r="H26" s="100">
        <f t="shared" si="7"/>
        <v>105.4</v>
      </c>
      <c r="I26" s="103">
        <f t="shared" si="1"/>
        <v>16</v>
      </c>
      <c r="J26" s="156">
        <v>235</v>
      </c>
      <c r="K26" s="157">
        <v>309</v>
      </c>
      <c r="L26" s="100">
        <f t="shared" si="8"/>
        <v>131.5</v>
      </c>
      <c r="M26" s="103">
        <f t="shared" si="2"/>
        <v>74</v>
      </c>
      <c r="N26" s="156">
        <v>75</v>
      </c>
      <c r="O26" s="157">
        <v>128</v>
      </c>
      <c r="P26" s="100">
        <f t="shared" si="9"/>
        <v>170.7</v>
      </c>
      <c r="Q26" s="103">
        <f t="shared" si="10"/>
        <v>53</v>
      </c>
      <c r="R26" s="147">
        <f t="shared" si="11"/>
        <v>31.9</v>
      </c>
      <c r="S26" s="147">
        <f t="shared" si="11"/>
        <v>41.4</v>
      </c>
      <c r="T26" s="151">
        <f t="shared" si="26"/>
        <v>9.5</v>
      </c>
      <c r="U26" s="99">
        <v>68</v>
      </c>
      <c r="V26" s="99">
        <v>69</v>
      </c>
      <c r="W26" s="100">
        <f t="shared" si="12"/>
        <v>101.5</v>
      </c>
      <c r="X26" s="103">
        <f t="shared" si="25"/>
        <v>1</v>
      </c>
      <c r="Y26" s="153">
        <v>1615</v>
      </c>
      <c r="Z26" s="153">
        <v>2318</v>
      </c>
      <c r="AA26" s="100">
        <f t="shared" si="31"/>
        <v>143.52941176470588</v>
      </c>
      <c r="AB26" s="103">
        <f t="shared" si="32"/>
        <v>703</v>
      </c>
      <c r="AC26" s="153">
        <v>614</v>
      </c>
      <c r="AD26" s="153">
        <v>528</v>
      </c>
      <c r="AE26" s="100">
        <f t="shared" si="27"/>
        <v>85.99348534201955</v>
      </c>
      <c r="AF26" s="103">
        <f t="shared" si="28"/>
        <v>-86</v>
      </c>
      <c r="AG26" s="153">
        <v>759</v>
      </c>
      <c r="AH26" s="153">
        <v>1188</v>
      </c>
      <c r="AI26" s="100">
        <f t="shared" si="29"/>
        <v>156.52173913043478</v>
      </c>
      <c r="AJ26" s="103">
        <f t="shared" si="30"/>
        <v>429</v>
      </c>
      <c r="AK26" s="156">
        <v>99</v>
      </c>
      <c r="AL26" s="154">
        <v>99</v>
      </c>
      <c r="AM26" s="100">
        <f t="shared" si="13"/>
        <v>100</v>
      </c>
      <c r="AN26" s="144">
        <f t="shared" si="14"/>
        <v>0</v>
      </c>
      <c r="AO26" s="126">
        <v>92</v>
      </c>
      <c r="AP26" s="126">
        <v>94</v>
      </c>
      <c r="AQ26" s="100">
        <f t="shared" si="15"/>
        <v>102.2</v>
      </c>
      <c r="AR26" s="103">
        <f t="shared" si="16"/>
        <v>2</v>
      </c>
      <c r="AS26" s="126">
        <v>217</v>
      </c>
      <c r="AT26" s="126">
        <v>253</v>
      </c>
      <c r="AU26" s="100">
        <f t="shared" si="17"/>
        <v>116.6</v>
      </c>
      <c r="AV26" s="103">
        <f t="shared" si="18"/>
        <v>36</v>
      </c>
      <c r="AW26" s="99">
        <v>327</v>
      </c>
      <c r="AX26" s="99">
        <v>277</v>
      </c>
      <c r="AY26" s="100">
        <f t="shared" si="19"/>
        <v>84.7</v>
      </c>
      <c r="AZ26" s="103">
        <f t="shared" si="3"/>
        <v>-50</v>
      </c>
      <c r="BA26" s="99">
        <v>203</v>
      </c>
      <c r="BB26" s="99">
        <v>182</v>
      </c>
      <c r="BC26" s="100">
        <f t="shared" si="20"/>
        <v>89.7</v>
      </c>
      <c r="BD26" s="103">
        <f t="shared" si="4"/>
        <v>-21</v>
      </c>
      <c r="BE26" s="102">
        <v>2225</v>
      </c>
      <c r="BF26" s="158">
        <v>2845</v>
      </c>
      <c r="BG26" s="103">
        <f t="shared" si="5"/>
        <v>620</v>
      </c>
      <c r="BH26" s="126">
        <v>12</v>
      </c>
      <c r="BI26" s="126">
        <v>2</v>
      </c>
      <c r="BJ26" s="100">
        <f t="shared" si="21"/>
        <v>16.666666666666664</v>
      </c>
      <c r="BK26" s="104">
        <f t="shared" si="22"/>
        <v>-10</v>
      </c>
      <c r="BL26" s="159">
        <v>1</v>
      </c>
      <c r="BM26" s="131">
        <v>3723</v>
      </c>
      <c r="BN26" s="155">
        <v>4187.5</v>
      </c>
      <c r="BO26" s="100">
        <f t="shared" si="23"/>
        <v>112.47649744829438</v>
      </c>
      <c r="BP26" s="104">
        <f t="shared" si="24"/>
        <v>464.5</v>
      </c>
      <c r="BQ26" s="135"/>
      <c r="BR26" s="74"/>
    </row>
    <row r="27" spans="1:70" s="72" customFormat="1" ht="19.5" customHeight="1">
      <c r="A27" s="125" t="s">
        <v>92</v>
      </c>
      <c r="B27" s="99">
        <v>1177</v>
      </c>
      <c r="C27" s="99">
        <v>1032</v>
      </c>
      <c r="D27" s="100">
        <f t="shared" si="6"/>
        <v>87.7</v>
      </c>
      <c r="E27" s="101">
        <f t="shared" si="0"/>
        <v>-145</v>
      </c>
      <c r="F27" s="99">
        <v>390</v>
      </c>
      <c r="G27" s="99">
        <v>394</v>
      </c>
      <c r="H27" s="100">
        <f t="shared" si="7"/>
        <v>101</v>
      </c>
      <c r="I27" s="103">
        <f t="shared" si="1"/>
        <v>4</v>
      </c>
      <c r="J27" s="156">
        <v>393</v>
      </c>
      <c r="K27" s="157">
        <v>364</v>
      </c>
      <c r="L27" s="100">
        <f t="shared" si="8"/>
        <v>92.6</v>
      </c>
      <c r="M27" s="103">
        <f t="shared" si="2"/>
        <v>-29</v>
      </c>
      <c r="N27" s="156">
        <v>127</v>
      </c>
      <c r="O27" s="157">
        <v>100</v>
      </c>
      <c r="P27" s="100">
        <f t="shared" si="9"/>
        <v>78.7</v>
      </c>
      <c r="Q27" s="103">
        <f t="shared" si="10"/>
        <v>-27</v>
      </c>
      <c r="R27" s="147">
        <f t="shared" si="11"/>
        <v>32.3</v>
      </c>
      <c r="S27" s="147">
        <f t="shared" si="11"/>
        <v>27.5</v>
      </c>
      <c r="T27" s="151">
        <f t="shared" si="26"/>
        <v>-4.799999999999997</v>
      </c>
      <c r="U27" s="99">
        <v>158</v>
      </c>
      <c r="V27" s="99">
        <v>147</v>
      </c>
      <c r="W27" s="100">
        <f t="shared" si="12"/>
        <v>93</v>
      </c>
      <c r="X27" s="103">
        <f t="shared" si="25"/>
        <v>-11</v>
      </c>
      <c r="Y27" s="153">
        <v>2252</v>
      </c>
      <c r="Z27" s="153">
        <v>1871</v>
      </c>
      <c r="AA27" s="100">
        <f t="shared" si="31"/>
        <v>83.08170515097692</v>
      </c>
      <c r="AB27" s="103">
        <f t="shared" si="32"/>
        <v>-381</v>
      </c>
      <c r="AC27" s="153">
        <v>1086</v>
      </c>
      <c r="AD27" s="153">
        <v>976</v>
      </c>
      <c r="AE27" s="100">
        <f t="shared" si="27"/>
        <v>89.87108655616943</v>
      </c>
      <c r="AF27" s="103">
        <f t="shared" si="28"/>
        <v>-110</v>
      </c>
      <c r="AG27" s="153">
        <v>513</v>
      </c>
      <c r="AH27" s="153">
        <v>531</v>
      </c>
      <c r="AI27" s="100">
        <f t="shared" si="29"/>
        <v>103.50877192982458</v>
      </c>
      <c r="AJ27" s="103">
        <f t="shared" si="30"/>
        <v>18</v>
      </c>
      <c r="AK27" s="156">
        <v>122</v>
      </c>
      <c r="AL27" s="154">
        <v>96</v>
      </c>
      <c r="AM27" s="100">
        <f t="shared" si="13"/>
        <v>78.7</v>
      </c>
      <c r="AN27" s="144">
        <f t="shared" si="14"/>
        <v>-26</v>
      </c>
      <c r="AO27" s="126">
        <v>141</v>
      </c>
      <c r="AP27" s="126">
        <v>117</v>
      </c>
      <c r="AQ27" s="100">
        <f t="shared" si="15"/>
        <v>83</v>
      </c>
      <c r="AR27" s="103">
        <f t="shared" si="16"/>
        <v>-24</v>
      </c>
      <c r="AS27" s="126">
        <v>395</v>
      </c>
      <c r="AT27" s="126">
        <v>330</v>
      </c>
      <c r="AU27" s="100">
        <f t="shared" si="17"/>
        <v>83.5</v>
      </c>
      <c r="AV27" s="103">
        <f t="shared" si="18"/>
        <v>-65</v>
      </c>
      <c r="AW27" s="99">
        <v>635</v>
      </c>
      <c r="AX27" s="99">
        <v>529</v>
      </c>
      <c r="AY27" s="100">
        <f t="shared" si="19"/>
        <v>83.3</v>
      </c>
      <c r="AZ27" s="103">
        <f t="shared" si="3"/>
        <v>-106</v>
      </c>
      <c r="BA27" s="99">
        <v>362</v>
      </c>
      <c r="BB27" s="99">
        <v>334</v>
      </c>
      <c r="BC27" s="100">
        <f t="shared" si="20"/>
        <v>92.3</v>
      </c>
      <c r="BD27" s="103">
        <f t="shared" si="4"/>
        <v>-28</v>
      </c>
      <c r="BE27" s="102">
        <v>1631</v>
      </c>
      <c r="BF27" s="158">
        <v>1734</v>
      </c>
      <c r="BG27" s="103">
        <f t="shared" si="5"/>
        <v>103</v>
      </c>
      <c r="BH27" s="126">
        <v>17</v>
      </c>
      <c r="BI27" s="126">
        <v>7</v>
      </c>
      <c r="BJ27" s="100">
        <f t="shared" si="21"/>
        <v>41.17647058823529</v>
      </c>
      <c r="BK27" s="104">
        <f t="shared" si="22"/>
        <v>-10</v>
      </c>
      <c r="BL27" s="159">
        <v>16</v>
      </c>
      <c r="BM27" s="131">
        <v>3836.88</v>
      </c>
      <c r="BN27" s="155">
        <v>4723.57</v>
      </c>
      <c r="BO27" s="100">
        <f t="shared" si="23"/>
        <v>123.10966201705551</v>
      </c>
      <c r="BP27" s="104">
        <f t="shared" si="24"/>
        <v>886.6899999999996</v>
      </c>
      <c r="BQ27" s="135"/>
      <c r="BR27" s="74"/>
    </row>
    <row r="28" spans="1:70" s="72" customFormat="1" ht="19.5" customHeight="1">
      <c r="A28" s="125" t="s">
        <v>93</v>
      </c>
      <c r="B28" s="99">
        <v>1512</v>
      </c>
      <c r="C28" s="99">
        <v>1351</v>
      </c>
      <c r="D28" s="100">
        <f t="shared" si="6"/>
        <v>89.4</v>
      </c>
      <c r="E28" s="101">
        <f t="shared" si="0"/>
        <v>-161</v>
      </c>
      <c r="F28" s="99">
        <v>473</v>
      </c>
      <c r="G28" s="99">
        <v>492</v>
      </c>
      <c r="H28" s="100">
        <f t="shared" si="7"/>
        <v>104</v>
      </c>
      <c r="I28" s="103">
        <f t="shared" si="1"/>
        <v>19</v>
      </c>
      <c r="J28" s="156">
        <v>554</v>
      </c>
      <c r="K28" s="157">
        <v>556</v>
      </c>
      <c r="L28" s="100">
        <f t="shared" si="8"/>
        <v>100.4</v>
      </c>
      <c r="M28" s="103">
        <f t="shared" si="2"/>
        <v>2</v>
      </c>
      <c r="N28" s="156">
        <v>176</v>
      </c>
      <c r="O28" s="157">
        <v>195</v>
      </c>
      <c r="P28" s="100">
        <f t="shared" si="9"/>
        <v>110.8</v>
      </c>
      <c r="Q28" s="103">
        <f t="shared" si="10"/>
        <v>19</v>
      </c>
      <c r="R28" s="147">
        <f t="shared" si="11"/>
        <v>31.8</v>
      </c>
      <c r="S28" s="147">
        <f t="shared" si="11"/>
        <v>35.1</v>
      </c>
      <c r="T28" s="151">
        <f t="shared" si="26"/>
        <v>3.3000000000000007</v>
      </c>
      <c r="U28" s="99">
        <v>222</v>
      </c>
      <c r="V28" s="99">
        <v>224</v>
      </c>
      <c r="W28" s="100">
        <f t="shared" si="12"/>
        <v>100.9</v>
      </c>
      <c r="X28" s="103">
        <f t="shared" si="25"/>
        <v>2</v>
      </c>
      <c r="Y28" s="153">
        <v>2856</v>
      </c>
      <c r="Z28" s="153">
        <v>2814</v>
      </c>
      <c r="AA28" s="100">
        <f t="shared" si="31"/>
        <v>98.52941176470588</v>
      </c>
      <c r="AB28" s="103">
        <f t="shared" si="32"/>
        <v>-42</v>
      </c>
      <c r="AC28" s="153">
        <v>1422</v>
      </c>
      <c r="AD28" s="153">
        <v>1246</v>
      </c>
      <c r="AE28" s="100">
        <f t="shared" si="27"/>
        <v>87.62306610407876</v>
      </c>
      <c r="AF28" s="103">
        <f t="shared" si="28"/>
        <v>-176</v>
      </c>
      <c r="AG28" s="153">
        <v>1023</v>
      </c>
      <c r="AH28" s="153">
        <v>1094</v>
      </c>
      <c r="AI28" s="100">
        <f t="shared" si="29"/>
        <v>106.94037145650049</v>
      </c>
      <c r="AJ28" s="103">
        <f t="shared" si="30"/>
        <v>71</v>
      </c>
      <c r="AK28" s="156">
        <v>131</v>
      </c>
      <c r="AL28" s="154">
        <v>164</v>
      </c>
      <c r="AM28" s="100">
        <f t="shared" si="13"/>
        <v>125.2</v>
      </c>
      <c r="AN28" s="144">
        <f t="shared" si="14"/>
        <v>33</v>
      </c>
      <c r="AO28" s="126">
        <v>139</v>
      </c>
      <c r="AP28" s="126">
        <v>141</v>
      </c>
      <c r="AQ28" s="100">
        <f t="shared" si="15"/>
        <v>101.4</v>
      </c>
      <c r="AR28" s="103">
        <f t="shared" si="16"/>
        <v>2</v>
      </c>
      <c r="AS28" s="126">
        <v>552</v>
      </c>
      <c r="AT28" s="126">
        <v>556</v>
      </c>
      <c r="AU28" s="100">
        <f t="shared" si="17"/>
        <v>100.7</v>
      </c>
      <c r="AV28" s="103">
        <f t="shared" si="18"/>
        <v>4</v>
      </c>
      <c r="AW28" s="99">
        <v>862</v>
      </c>
      <c r="AX28" s="99">
        <v>723</v>
      </c>
      <c r="AY28" s="100">
        <f t="shared" si="19"/>
        <v>83.9</v>
      </c>
      <c r="AZ28" s="103">
        <f t="shared" si="3"/>
        <v>-139</v>
      </c>
      <c r="BA28" s="99">
        <v>568</v>
      </c>
      <c r="BB28" s="99">
        <v>500</v>
      </c>
      <c r="BC28" s="100">
        <f t="shared" si="20"/>
        <v>88</v>
      </c>
      <c r="BD28" s="103">
        <f t="shared" si="4"/>
        <v>-68</v>
      </c>
      <c r="BE28" s="102">
        <v>1697</v>
      </c>
      <c r="BF28" s="158">
        <v>2063</v>
      </c>
      <c r="BG28" s="103">
        <f t="shared" si="5"/>
        <v>366</v>
      </c>
      <c r="BH28" s="126">
        <v>16</v>
      </c>
      <c r="BI28" s="126">
        <v>37</v>
      </c>
      <c r="BJ28" s="100">
        <f t="shared" si="21"/>
        <v>231.25</v>
      </c>
      <c r="BK28" s="104">
        <f t="shared" si="22"/>
        <v>21</v>
      </c>
      <c r="BL28" s="159">
        <v>4</v>
      </c>
      <c r="BM28" s="131">
        <v>3934</v>
      </c>
      <c r="BN28" s="155">
        <v>4451.41</v>
      </c>
      <c r="BO28" s="100">
        <f t="shared" si="23"/>
        <v>113.15226232841891</v>
      </c>
      <c r="BP28" s="104">
        <f t="shared" si="24"/>
        <v>517.4099999999999</v>
      </c>
      <c r="BQ28" s="135"/>
      <c r="BR28" s="74"/>
    </row>
    <row r="29" spans="1:70" s="72" customFormat="1" ht="19.5" customHeight="1">
      <c r="A29" s="125" t="s">
        <v>94</v>
      </c>
      <c r="B29" s="99">
        <v>834</v>
      </c>
      <c r="C29" s="99">
        <v>784</v>
      </c>
      <c r="D29" s="100">
        <f t="shared" si="6"/>
        <v>94</v>
      </c>
      <c r="E29" s="101">
        <f t="shared" si="0"/>
        <v>-50</v>
      </c>
      <c r="F29" s="99">
        <v>258</v>
      </c>
      <c r="G29" s="99">
        <v>301</v>
      </c>
      <c r="H29" s="100">
        <f t="shared" si="7"/>
        <v>116.7</v>
      </c>
      <c r="I29" s="103">
        <f t="shared" si="1"/>
        <v>43</v>
      </c>
      <c r="J29" s="156">
        <v>472</v>
      </c>
      <c r="K29" s="157">
        <v>472</v>
      </c>
      <c r="L29" s="100">
        <f t="shared" si="8"/>
        <v>100</v>
      </c>
      <c r="M29" s="103">
        <f t="shared" si="2"/>
        <v>0</v>
      </c>
      <c r="N29" s="156">
        <v>95</v>
      </c>
      <c r="O29" s="157">
        <v>126</v>
      </c>
      <c r="P29" s="100">
        <f t="shared" si="9"/>
        <v>132.6</v>
      </c>
      <c r="Q29" s="103">
        <f t="shared" si="10"/>
        <v>31</v>
      </c>
      <c r="R29" s="147">
        <f t="shared" si="11"/>
        <v>20.1</v>
      </c>
      <c r="S29" s="147">
        <f t="shared" si="11"/>
        <v>26.7</v>
      </c>
      <c r="T29" s="151">
        <f t="shared" si="26"/>
        <v>6.599999999999998</v>
      </c>
      <c r="U29" s="99">
        <v>171</v>
      </c>
      <c r="V29" s="99">
        <v>180</v>
      </c>
      <c r="W29" s="100">
        <f t="shared" si="12"/>
        <v>105.3</v>
      </c>
      <c r="X29" s="103">
        <f t="shared" si="25"/>
        <v>9</v>
      </c>
      <c r="Y29" s="153">
        <v>2640</v>
      </c>
      <c r="Z29" s="153">
        <v>3301</v>
      </c>
      <c r="AA29" s="100">
        <f t="shared" si="31"/>
        <v>125.0378787878788</v>
      </c>
      <c r="AB29" s="103">
        <f t="shared" si="32"/>
        <v>661</v>
      </c>
      <c r="AC29" s="153">
        <v>804</v>
      </c>
      <c r="AD29" s="153">
        <v>749</v>
      </c>
      <c r="AE29" s="100">
        <f t="shared" si="27"/>
        <v>93.1592039800995</v>
      </c>
      <c r="AF29" s="103">
        <f t="shared" si="28"/>
        <v>-55</v>
      </c>
      <c r="AG29" s="153">
        <v>657</v>
      </c>
      <c r="AH29" s="153">
        <v>1049</v>
      </c>
      <c r="AI29" s="100">
        <f t="shared" si="29"/>
        <v>159.66514459665143</v>
      </c>
      <c r="AJ29" s="103">
        <f t="shared" si="30"/>
        <v>392</v>
      </c>
      <c r="AK29" s="156">
        <v>334</v>
      </c>
      <c r="AL29" s="154">
        <v>339</v>
      </c>
      <c r="AM29" s="100">
        <f t="shared" si="13"/>
        <v>101.5</v>
      </c>
      <c r="AN29" s="144">
        <f t="shared" si="14"/>
        <v>5</v>
      </c>
      <c r="AO29" s="126">
        <v>107</v>
      </c>
      <c r="AP29" s="126">
        <v>117</v>
      </c>
      <c r="AQ29" s="100">
        <f t="shared" si="15"/>
        <v>109.3</v>
      </c>
      <c r="AR29" s="103">
        <f t="shared" si="16"/>
        <v>10</v>
      </c>
      <c r="AS29" s="126">
        <v>588</v>
      </c>
      <c r="AT29" s="126">
        <v>624</v>
      </c>
      <c r="AU29" s="100">
        <f t="shared" si="17"/>
        <v>106.1</v>
      </c>
      <c r="AV29" s="103">
        <f t="shared" si="18"/>
        <v>36</v>
      </c>
      <c r="AW29" s="99">
        <v>251</v>
      </c>
      <c r="AX29" s="99">
        <v>257</v>
      </c>
      <c r="AY29" s="100">
        <f t="shared" si="19"/>
        <v>102.4</v>
      </c>
      <c r="AZ29" s="103">
        <f t="shared" si="3"/>
        <v>6</v>
      </c>
      <c r="BA29" s="99">
        <v>188</v>
      </c>
      <c r="BB29" s="99">
        <v>210</v>
      </c>
      <c r="BC29" s="100">
        <f t="shared" si="20"/>
        <v>111.7</v>
      </c>
      <c r="BD29" s="103">
        <f t="shared" si="4"/>
        <v>22</v>
      </c>
      <c r="BE29" s="102">
        <v>1759</v>
      </c>
      <c r="BF29" s="158">
        <v>2415</v>
      </c>
      <c r="BG29" s="103">
        <f t="shared" si="5"/>
        <v>656</v>
      </c>
      <c r="BH29" s="126">
        <v>116</v>
      </c>
      <c r="BI29" s="126">
        <v>139</v>
      </c>
      <c r="BJ29" s="100">
        <f t="shared" si="21"/>
        <v>119.82758620689656</v>
      </c>
      <c r="BK29" s="104">
        <f t="shared" si="22"/>
        <v>23</v>
      </c>
      <c r="BL29" s="159">
        <v>16</v>
      </c>
      <c r="BM29" s="131">
        <v>4127.57</v>
      </c>
      <c r="BN29" s="155">
        <v>4747.88</v>
      </c>
      <c r="BO29" s="100">
        <f t="shared" si="23"/>
        <v>115.02845499894612</v>
      </c>
      <c r="BP29" s="104">
        <f t="shared" si="24"/>
        <v>620.3100000000004</v>
      </c>
      <c r="BQ29" s="135"/>
      <c r="BR29" s="74"/>
    </row>
    <row r="30" spans="1:70" s="72" customFormat="1" ht="19.5" customHeight="1">
      <c r="A30" s="125" t="s">
        <v>95</v>
      </c>
      <c r="B30" s="99">
        <v>1673</v>
      </c>
      <c r="C30" s="99">
        <v>1273</v>
      </c>
      <c r="D30" s="100">
        <f t="shared" si="6"/>
        <v>76.1</v>
      </c>
      <c r="E30" s="101">
        <f t="shared" si="0"/>
        <v>-400</v>
      </c>
      <c r="F30" s="99">
        <v>410</v>
      </c>
      <c r="G30" s="99">
        <v>324</v>
      </c>
      <c r="H30" s="100">
        <f t="shared" si="7"/>
        <v>79</v>
      </c>
      <c r="I30" s="103">
        <f t="shared" si="1"/>
        <v>-86</v>
      </c>
      <c r="J30" s="156">
        <v>769</v>
      </c>
      <c r="K30" s="157">
        <v>806</v>
      </c>
      <c r="L30" s="100">
        <f t="shared" si="8"/>
        <v>104.8</v>
      </c>
      <c r="M30" s="103">
        <f t="shared" si="2"/>
        <v>37</v>
      </c>
      <c r="N30" s="156">
        <v>90</v>
      </c>
      <c r="O30" s="157">
        <v>175</v>
      </c>
      <c r="P30" s="100">
        <f t="shared" si="9"/>
        <v>194.4</v>
      </c>
      <c r="Q30" s="103">
        <f t="shared" si="10"/>
        <v>85</v>
      </c>
      <c r="R30" s="147">
        <f t="shared" si="11"/>
        <v>11.7</v>
      </c>
      <c r="S30" s="147">
        <f t="shared" si="11"/>
        <v>21.7</v>
      </c>
      <c r="T30" s="151">
        <f t="shared" si="26"/>
        <v>10</v>
      </c>
      <c r="U30" s="99">
        <v>232</v>
      </c>
      <c r="V30" s="99">
        <v>232</v>
      </c>
      <c r="W30" s="100">
        <f t="shared" si="12"/>
        <v>100</v>
      </c>
      <c r="X30" s="103">
        <f t="shared" si="25"/>
        <v>0</v>
      </c>
      <c r="Y30" s="153">
        <v>3363</v>
      </c>
      <c r="Z30" s="153">
        <v>3106</v>
      </c>
      <c r="AA30" s="100">
        <f t="shared" si="31"/>
        <v>92.35801367826345</v>
      </c>
      <c r="AB30" s="103">
        <f t="shared" si="32"/>
        <v>-257</v>
      </c>
      <c r="AC30" s="153">
        <v>1473</v>
      </c>
      <c r="AD30" s="153">
        <v>1157</v>
      </c>
      <c r="AE30" s="100">
        <f t="shared" si="27"/>
        <v>78.54718262050238</v>
      </c>
      <c r="AF30" s="103">
        <f t="shared" si="28"/>
        <v>-316</v>
      </c>
      <c r="AG30" s="153">
        <v>783</v>
      </c>
      <c r="AH30" s="153">
        <v>457</v>
      </c>
      <c r="AI30" s="100">
        <f t="shared" si="29"/>
        <v>58.36526181353767</v>
      </c>
      <c r="AJ30" s="103">
        <f t="shared" si="30"/>
        <v>-326</v>
      </c>
      <c r="AK30" s="156">
        <v>209</v>
      </c>
      <c r="AL30" s="154">
        <v>221</v>
      </c>
      <c r="AM30" s="100">
        <f t="shared" si="13"/>
        <v>105.7</v>
      </c>
      <c r="AN30" s="144">
        <f t="shared" si="14"/>
        <v>12</v>
      </c>
      <c r="AO30" s="126">
        <v>93</v>
      </c>
      <c r="AP30" s="126">
        <v>93</v>
      </c>
      <c r="AQ30" s="100">
        <f t="shared" si="15"/>
        <v>100</v>
      </c>
      <c r="AR30" s="103">
        <f t="shared" si="16"/>
        <v>0</v>
      </c>
      <c r="AS30" s="126">
        <v>836</v>
      </c>
      <c r="AT30" s="126">
        <v>841</v>
      </c>
      <c r="AU30" s="100">
        <f t="shared" si="17"/>
        <v>100.6</v>
      </c>
      <c r="AV30" s="103">
        <f t="shared" si="18"/>
        <v>5</v>
      </c>
      <c r="AW30" s="99">
        <v>649</v>
      </c>
      <c r="AX30" s="99">
        <v>366</v>
      </c>
      <c r="AY30" s="100">
        <f t="shared" si="19"/>
        <v>56.4</v>
      </c>
      <c r="AZ30" s="103">
        <f t="shared" si="3"/>
        <v>-283</v>
      </c>
      <c r="BA30" s="99">
        <v>487</v>
      </c>
      <c r="BB30" s="99">
        <v>276</v>
      </c>
      <c r="BC30" s="100">
        <f t="shared" si="20"/>
        <v>56.7</v>
      </c>
      <c r="BD30" s="103">
        <f t="shared" si="4"/>
        <v>-211</v>
      </c>
      <c r="BE30" s="102">
        <v>2262</v>
      </c>
      <c r="BF30" s="158">
        <v>2704</v>
      </c>
      <c r="BG30" s="103">
        <f t="shared" si="5"/>
        <v>442</v>
      </c>
      <c r="BH30" s="126">
        <v>68</v>
      </c>
      <c r="BI30" s="126">
        <v>37</v>
      </c>
      <c r="BJ30" s="100">
        <f t="shared" si="21"/>
        <v>54.41176470588235</v>
      </c>
      <c r="BK30" s="104">
        <f t="shared" si="22"/>
        <v>-31</v>
      </c>
      <c r="BL30" s="159">
        <v>10</v>
      </c>
      <c r="BM30" s="131">
        <v>4045.91</v>
      </c>
      <c r="BN30" s="155">
        <v>4346.81</v>
      </c>
      <c r="BO30" s="100">
        <f t="shared" si="23"/>
        <v>107.4371402230895</v>
      </c>
      <c r="BP30" s="104">
        <f t="shared" si="24"/>
        <v>300.90000000000055</v>
      </c>
      <c r="BQ30" s="135"/>
      <c r="BR30" s="74"/>
    </row>
    <row r="31" spans="37:43" ht="15.75">
      <c r="AK31" s="74"/>
      <c r="AL31" s="74"/>
      <c r="AO31" s="50"/>
      <c r="AP31" s="51"/>
      <c r="AQ31" s="72"/>
    </row>
    <row r="32" spans="41:43" ht="15">
      <c r="AO32" s="50"/>
      <c r="AP32" s="51"/>
      <c r="AQ32" s="72"/>
    </row>
    <row r="33" spans="41:43" ht="15">
      <c r="AO33" s="50"/>
      <c r="AP33" s="51"/>
      <c r="AQ33" s="72"/>
    </row>
    <row r="34" spans="41:43" ht="15">
      <c r="AO34" s="50"/>
      <c r="AP34" s="51"/>
      <c r="AQ34" s="72"/>
    </row>
    <row r="35" spans="41:43" ht="15">
      <c r="AO35" s="50"/>
      <c r="AP35" s="51"/>
      <c r="AQ35" s="72"/>
    </row>
    <row r="36" spans="41:43" ht="15">
      <c r="AO36" s="50"/>
      <c r="AP36" s="51"/>
      <c r="AQ36" s="72"/>
    </row>
    <row r="37" spans="41:43" ht="15">
      <c r="AO37" s="50"/>
      <c r="AP37" s="51"/>
      <c r="AQ37" s="72"/>
    </row>
    <row r="38" spans="41:43" ht="15">
      <c r="AO38" s="50"/>
      <c r="AP38" s="51"/>
      <c r="AQ38" s="72"/>
    </row>
    <row r="39" spans="41:43" ht="15">
      <c r="AO39" s="50"/>
      <c r="AP39" s="51"/>
      <c r="AQ39" s="72"/>
    </row>
    <row r="40" spans="41:43" ht="15">
      <c r="AO40" s="50"/>
      <c r="AP40" s="51"/>
      <c r="AQ40" s="72"/>
    </row>
    <row r="41" spans="41:43" ht="15">
      <c r="AO41" s="50"/>
      <c r="AP41" s="51"/>
      <c r="AQ41" s="72"/>
    </row>
    <row r="42" spans="41:43" ht="15">
      <c r="AO42" s="50"/>
      <c r="AP42" s="51"/>
      <c r="AQ42" s="72"/>
    </row>
    <row r="43" spans="41:43" ht="15">
      <c r="AO43" s="50"/>
      <c r="AP43" s="51"/>
      <c r="AQ43" s="72"/>
    </row>
    <row r="44" spans="41:43" ht="15">
      <c r="AO44" s="50"/>
      <c r="AP44" s="51"/>
      <c r="AQ44" s="72"/>
    </row>
    <row r="45" spans="41:43" ht="15">
      <c r="AO45" s="50"/>
      <c r="AP45" s="51"/>
      <c r="AQ45" s="72"/>
    </row>
  </sheetData>
  <sheetProtection/>
  <mergeCells count="77">
    <mergeCell ref="B3:Q3"/>
    <mergeCell ref="AM6:AN6"/>
    <mergeCell ref="B1:Q1"/>
    <mergeCell ref="BH4:BL4"/>
    <mergeCell ref="BH5:BK5"/>
    <mergeCell ref="F4:I4"/>
    <mergeCell ref="F5:I5"/>
    <mergeCell ref="R4:T5"/>
    <mergeCell ref="BA4:BD4"/>
    <mergeCell ref="BA5:BD5"/>
    <mergeCell ref="B2:Q2"/>
    <mergeCell ref="J4:M5"/>
    <mergeCell ref="AH6:AH7"/>
    <mergeCell ref="AI6:AJ6"/>
    <mergeCell ref="BJ6:BK6"/>
    <mergeCell ref="AY6:AZ6"/>
    <mergeCell ref="AP6:AP7"/>
    <mergeCell ref="AW6:AW7"/>
    <mergeCell ref="AT6:AT7"/>
    <mergeCell ref="AK6:AK7"/>
    <mergeCell ref="AG5:AJ5"/>
    <mergeCell ref="A4:A7"/>
    <mergeCell ref="B4:E5"/>
    <mergeCell ref="D6:E6"/>
    <mergeCell ref="L6:M6"/>
    <mergeCell ref="N6:N7"/>
    <mergeCell ref="O6:O7"/>
    <mergeCell ref="G6:G7"/>
    <mergeCell ref="H6:I6"/>
    <mergeCell ref="N4:Q5"/>
    <mergeCell ref="AL6:AL7"/>
    <mergeCell ref="T6:T7"/>
    <mergeCell ref="AC6:AC7"/>
    <mergeCell ref="R6:R7"/>
    <mergeCell ref="S6:S7"/>
    <mergeCell ref="AC4:AJ4"/>
    <mergeCell ref="AD6:AD7"/>
    <mergeCell ref="W6:X6"/>
    <mergeCell ref="Z6:Z7"/>
    <mergeCell ref="AA6:AB6"/>
    <mergeCell ref="Y4:AB5"/>
    <mergeCell ref="B6:B7"/>
    <mergeCell ref="V6:V7"/>
    <mergeCell ref="Y6:Y7"/>
    <mergeCell ref="J6:J7"/>
    <mergeCell ref="K6:K7"/>
    <mergeCell ref="C6:C7"/>
    <mergeCell ref="P6:Q6"/>
    <mergeCell ref="U4:X5"/>
    <mergeCell ref="F6:F7"/>
    <mergeCell ref="AW4:AZ5"/>
    <mergeCell ref="U6:U7"/>
    <mergeCell ref="AE6:AF6"/>
    <mergeCell ref="AG6:AG7"/>
    <mergeCell ref="AK4:AN5"/>
    <mergeCell ref="AO4:AR5"/>
    <mergeCell ref="AS4:AV5"/>
    <mergeCell ref="AO6:AO7"/>
    <mergeCell ref="AC5:AF5"/>
    <mergeCell ref="AQ6:AR6"/>
    <mergeCell ref="BG6:BG7"/>
    <mergeCell ref="BE4:BG5"/>
    <mergeCell ref="BA6:BA7"/>
    <mergeCell ref="BB6:BB7"/>
    <mergeCell ref="BC6:BD6"/>
    <mergeCell ref="BE6:BE7"/>
    <mergeCell ref="AS6:AS7"/>
    <mergeCell ref="AU6:AV6"/>
    <mergeCell ref="AX6:AX7"/>
    <mergeCell ref="BH6:BH7"/>
    <mergeCell ref="BF6:BF7"/>
    <mergeCell ref="BM4:BP5"/>
    <mergeCell ref="BM6:BM7"/>
    <mergeCell ref="BN6:BN7"/>
    <mergeCell ref="BO6:BP6"/>
    <mergeCell ref="BL6:BL7"/>
    <mergeCell ref="BI6:BI7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Петко Татьяна Степановна</cp:lastModifiedBy>
  <cp:lastPrinted>2019-06-06T11:32:36Z</cp:lastPrinted>
  <dcterms:created xsi:type="dcterms:W3CDTF">2017-11-17T08:56:41Z</dcterms:created>
  <dcterms:modified xsi:type="dcterms:W3CDTF">2019-06-11T07:48:40Z</dcterms:modified>
  <cp:category/>
  <cp:version/>
  <cp:contentType/>
  <cp:contentStatus/>
</cp:coreProperties>
</file>